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8692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<sst xmlns="http://schemas.openxmlformats.org/spreadsheetml/2006/main" count="150" uniqueCount="128">
  <si>
    <t xml:space="preserve">  ЕИК/ БУЛСТАТ</t>
  </si>
  <si>
    <t xml:space="preserve">      КОД ПО ЕБК</t>
  </si>
  <si>
    <t xml:space="preserve">              телефон:</t>
  </si>
  <si>
    <t xml:space="preserve">         Web-адрес</t>
  </si>
  <si>
    <t xml:space="preserve">                     e-mail</t>
  </si>
  <si>
    <t xml:space="preserve">         ОТЧЕТ ЗА ПРИХОДИТЕ И РАЗХОДИТЕ   на</t>
  </si>
  <si>
    <t xml:space="preserve">  към</t>
  </si>
  <si>
    <r>
      <t xml:space="preserve">                           I. </t>
    </r>
    <r>
      <rPr>
        <b/>
        <sz val="9"/>
        <rFont val="Times New Roman CYR"/>
        <family val="1"/>
      </rPr>
      <t>ОТЧЕТНА ГРУПА</t>
    </r>
  </si>
  <si>
    <r>
      <t xml:space="preserve">       II.ОТЧЕТНА  ГРУПА </t>
    </r>
    <r>
      <rPr>
        <b/>
        <i/>
        <sz val="10"/>
        <color indexed="20"/>
        <rFont val="Times New Roman Cyr"/>
        <family val="0"/>
      </rPr>
      <t>"СМЕТКИ ЗА</t>
    </r>
  </si>
  <si>
    <t xml:space="preserve">                     IІI. ОТЧЕТНА  ГРУПА </t>
  </si>
  <si>
    <t>IV.  В С И Ч К О</t>
  </si>
  <si>
    <t xml:space="preserve"> Раздели, групи, статии</t>
  </si>
  <si>
    <r>
      <t xml:space="preserve">    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</si>
  <si>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СРЕДСТВА ОТ ЕВРОПЕЙСКИЯ СЪЮЗ"</t>
  </si>
  <si>
    <t xml:space="preserve">  "ДРУГИ  СМЕТКИ И ДЕЙНОСТИ" (ДСД)</t>
  </si>
  <si>
    <t xml:space="preserve">Текуща година           </t>
  </si>
  <si>
    <t xml:space="preserve">Предходна година                          (31 декември) </t>
  </si>
  <si>
    <t>а</t>
  </si>
  <si>
    <t>б</t>
  </si>
  <si>
    <t xml:space="preserve"> А. ПРИХОДИ, ПОМОЩИ И ДАРЕНИЯ</t>
  </si>
  <si>
    <t xml:space="preserve"> I. Текущи приходи</t>
  </si>
  <si>
    <t xml:space="preserve"> 1. Данъци, осигурителни вноски и приравнени на тях приходи</t>
  </si>
  <si>
    <t xml:space="preserve"> 2. Приходи от такси, лицензии и вноски</t>
  </si>
  <si>
    <t xml:space="preserve"> 3. Приходи от административни глоби и санкции</t>
  </si>
  <si>
    <t xml:space="preserve"> 4. Приходи от услуги</t>
  </si>
  <si>
    <t xml:space="preserve"> 5. Приходи от наеми</t>
  </si>
  <si>
    <t xml:space="preserve"> 6. Приходи от концесии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</si>
  <si>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</si>
  <si>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</si>
  <si>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</t>
  </si>
  <si>
    <t xml:space="preserve"> Общо за група І:</t>
  </si>
  <si>
    <t xml:space="preserve"> IІ. Продажби на нефинансови активи</t>
  </si>
  <si>
    <t xml:space="preserve"> 1. Продажба на материали, стоки и продукция</t>
  </si>
  <si>
    <t xml:space="preserve"> 2. Продажба на нефинансови дълготрайни активи</t>
  </si>
  <si>
    <t xml:space="preserve"> 3. Продажба на конфискувани нефинансови активи</t>
  </si>
  <si>
    <t xml:space="preserve"> Общо за група ІІ:</t>
  </si>
  <si>
    <t xml:space="preserve"> IІI. Коректив за приходи</t>
  </si>
  <si>
    <t xml:space="preserve">       в т.ч. Коректив за данък в/у приходите от стопанска дейност</t>
  </si>
  <si>
    <t xml:space="preserve"> IV. Приходи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</si>
  <si>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</si>
  <si>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</si>
  <si>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</si>
  <si>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r>
      <t xml:space="preserve"> 3. </t>
    </r>
    <r>
      <rPr>
        <sz val="11"/>
        <rFont val="Times New Roman Cyr"/>
        <family val="0"/>
      </rPr>
      <t>Други безвъзмездно получени средства по международни и др. програми</t>
    </r>
  </si>
  <si>
    <t xml:space="preserve"> 4. Помощи и дарения от страната</t>
  </si>
  <si>
    <t xml:space="preserve"> Общо за група V:</t>
  </si>
  <si>
    <t xml:space="preserve"> Общо за раздел "А":</t>
  </si>
  <si>
    <t xml:space="preserve"> Б. РАЗХОДИ</t>
  </si>
  <si>
    <t xml:space="preserve"> I. Текущи нелихвени разходи</t>
  </si>
  <si>
    <t xml:space="preserve"> 1. Разходи за материали</t>
  </si>
  <si>
    <t xml:space="preserve"> 2. Разходи за външни услуги и наеми</t>
  </si>
  <si>
    <t xml:space="preserve"> 3. Разходи за амортизации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</si>
  <si>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</si>
  <si>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</si>
  <si>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6. Разходи за данъци и такси</t>
  </si>
  <si>
    <t xml:space="preserve"> 7. Разходи за командировки</t>
  </si>
  <si>
    <t xml:space="preserve"> 8. Разходи за застраховане и други финансови услуги</t>
  </si>
  <si>
    <t xml:space="preserve"> 9. Други нелихвени разходи</t>
  </si>
  <si>
    <t xml:space="preserve"> 10. Разходи за провизии за вземания</t>
  </si>
  <si>
    <t xml:space="preserve"> IІ. Балансова стойност на продадени нефинансови активи</t>
  </si>
  <si>
    <t xml:space="preserve"> 1. на продадени материали, стоки и продукция</t>
  </si>
  <si>
    <t xml:space="preserve"> 2. на продадени нефинансови дълготрайни активи</t>
  </si>
  <si>
    <t xml:space="preserve"> 3. на продадени конфискувани нефинансови активи</t>
  </si>
  <si>
    <t xml:space="preserve"> III. Разходи за лихви</t>
  </si>
  <si>
    <t xml:space="preserve"> 1. Разходи за лихви по заеми и дългове</t>
  </si>
  <si>
    <t xml:space="preserve"> 2. Други разходи за лихви</t>
  </si>
  <si>
    <t xml:space="preserve"> Общо за група ІІІ: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</si>
  <si>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</si>
  <si>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</si>
  <si>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</si>
  <si>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ІV: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</si>
  <si>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</si>
  <si>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</si>
  <si>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</si>
  <si>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>VІ. Разходи за активи, капитализирани в отчетна група "ДСД"</t>
  </si>
  <si>
    <t>VІІ. Корективи за разходи и продобиване на активи</t>
  </si>
  <si>
    <t xml:space="preserve">       в т.ч. Коректив за придобиване по стопански начин</t>
  </si>
  <si>
    <t xml:space="preserve"> Общо за раздел "Б":</t>
  </si>
  <si>
    <t xml:space="preserve"> В. ТРАНСФЕРИ МЕЖДУ БЮДЖЕТНИ ОРГАНИЗАЦИИ</t>
  </si>
  <si>
    <t xml:space="preserve"> 1. Касови трансфери между бюджетни организации (нето)</t>
  </si>
  <si>
    <t xml:space="preserve"> 2. Приписани трансфери между бюджетни организации (нето)</t>
  </si>
  <si>
    <t xml:space="preserve"> Общо за раздел "В":</t>
  </si>
  <si>
    <t xml:space="preserve"> Г. РЕЗУЛТАТ ОТ ФИНАНСОВИ ОПЕРАЦИИ</t>
  </si>
  <si>
    <t xml:space="preserve"> 1. Нето-резултат от продажби на финансови активи</t>
  </si>
  <si>
    <t xml:space="preserve"> 2. Курсови разлики от валутни операции (нето)</t>
  </si>
  <si>
    <t xml:space="preserve"> Общо за раздел "Г":</t>
  </si>
  <si>
    <t xml:space="preserve"> Д. ПРЕОЦЕНКИ И ДРУГИ СЪБИТИЯ</t>
  </si>
  <si>
    <t xml:space="preserve"> I. Прехвърлени нетни активи</t>
  </si>
  <si>
    <t xml:space="preserve"> 1. Прехвърлени нетни активи между бюджeтни органицзации</t>
  </si>
  <si>
    <t xml:space="preserve"> 2. Прехвърлени нетни активи от/за други предприятия</t>
  </si>
  <si>
    <t xml:space="preserve"> IІ. Промяна в нетните активи от преоценки (нето)</t>
  </si>
  <si>
    <t xml:space="preserve"> 1. Преоценки на нефинансови активи</t>
  </si>
  <si>
    <t xml:space="preserve"> 2. Преоценки на финансови активи</t>
  </si>
  <si>
    <t xml:space="preserve"> 3. Преоценки на пасиви</t>
  </si>
  <si>
    <t xml:space="preserve"> IІІ. Прираст на нетните активи от други събития</t>
  </si>
  <si>
    <t xml:space="preserve"> 1. Прираст от конфискувани активи</t>
  </si>
  <si>
    <t xml:space="preserve"> 2. Отписани задължения</t>
  </si>
  <si>
    <t xml:space="preserve"> 3. Увеличение на нефинансови активи от други събития</t>
  </si>
  <si>
    <t xml:space="preserve"> 4. Увеличение на финансови активи от други събития</t>
  </si>
  <si>
    <t xml:space="preserve"> 5. Намаление на пасиви от други събития</t>
  </si>
  <si>
    <t xml:space="preserve"> IV. Намаление на нетните активи от други събития</t>
  </si>
  <si>
    <t xml:space="preserve"> 1. Отписани публични вземания</t>
  </si>
  <si>
    <t xml:space="preserve"> 2. Отписани други вземания</t>
  </si>
  <si>
    <t xml:space="preserve"> 3. Намаление на нефинансови активи от други събития</t>
  </si>
  <si>
    <t xml:space="preserve"> 4. Намаление на финансови активи от други събития</t>
  </si>
  <si>
    <t xml:space="preserve"> 5. Увеличение на пасиви от други събития</t>
  </si>
  <si>
    <t xml:space="preserve"> Общо за раздел "Д": (І. + ІІ. +ІІІ - ІV.)</t>
  </si>
  <si>
    <t>Изменение на нетните активи за периода</t>
  </si>
  <si>
    <t xml:space="preserve">                                                                                                                      Д а т а :</t>
  </si>
  <si>
    <t xml:space="preserve">                            Главен счетоводител:</t>
  </si>
  <si>
    <t xml:space="preserve">        Ръководител:</t>
  </si>
  <si>
    <t>К о д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</si>
  <si>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С БАЛАНСА </t>
    </r>
    <r>
      <rPr>
        <b/>
        <i/>
        <sz val="11"/>
        <color indexed="18"/>
        <rFont val="Times New Roman CYR"/>
        <family val="0"/>
      </rPr>
      <t>(в хил. лв.)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</si>
  <si>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С ОБОРОТНА ВЕДОМОСТ </t>
    </r>
    <r>
      <rPr>
        <b/>
        <i/>
        <sz val="11"/>
        <color indexed="16"/>
        <rFont val="Times New Roman CYR"/>
        <family val="0"/>
      </rPr>
      <t>(в хил. лв)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</si>
  <si>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С БАЛАНСА - СУМА НА НЕРАВНЕНИЕТО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</si>
  <si>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С ОБОРОТНА ВЕДОМОСТ - СУМА НА НЕРАВНЕНИЕТО</t>
    </r>
  </si>
  <si>
    <t>(в хил. лв.)</t>
  </si>
  <si>
    <r>
      <t xml:space="preserve">           Данни от таблица</t>
    </r>
    <r>
      <rPr>
        <b/>
        <sz val="12"/>
        <color indexed="16"/>
        <rFont val="Times New Roman CYR"/>
        <family val="0"/>
      </rPr>
      <t xml:space="preserve"> </t>
    </r>
  </si>
  <si>
    <t xml:space="preserve">     Корекция в позицията корективи на приходи</t>
  </si>
  <si>
    <t>за текущата година</t>
  </si>
  <si>
    <t>за предходната година</t>
  </si>
  <si>
    <t xml:space="preserve">                  Корекции в разходни позиции</t>
  </si>
  <si>
    <t>общо</t>
  </si>
  <si>
    <t>Общо корекция в изменението на нетните активи</t>
  </si>
  <si>
    <t>Контрола за равнение на корекциите в ОПР с тези в баланса</t>
  </si>
  <si>
    <t>За да бъдат точно приложени консолидационните за-</t>
  </si>
  <si>
    <t xml:space="preserve">                  (отнася се само за общините)</t>
  </si>
  <si>
    <r>
      <t xml:space="preserve">писвания за ОПР проверете дали </t>
    </r>
    <r>
      <rPr>
        <i/>
        <u val="single"/>
        <sz val="12"/>
        <color indexed="13"/>
        <rFont val="Times New Roman"/>
        <family val="1"/>
      </rPr>
      <t>коректно</t>
    </r>
    <r>
      <rPr>
        <sz val="12"/>
        <color indexed="13"/>
        <rFont val="Times New Roman"/>
        <family val="1"/>
      </rPr>
      <t xml:space="preserve"> са попъл-</t>
    </r>
  </si>
  <si>
    <r>
      <t xml:space="preserve">нени таблици </t>
    </r>
    <r>
      <rPr>
        <i/>
        <sz val="12"/>
        <color indexed="13"/>
        <rFont val="Times New Roman"/>
        <family val="1"/>
      </rPr>
      <t xml:space="preserve">'Status'   </t>
    </r>
    <r>
      <rPr>
        <sz val="12"/>
        <color indexed="13"/>
        <rFont val="Times New Roman"/>
        <family val="1"/>
      </rPr>
      <t xml:space="preserve">и </t>
    </r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</si>
</sst>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Red]\(#,##0\)"/>
    <numFmt numFmtId="165" formatCode="0&quot; &quot;0&quot; &quot;0&quot; &quot;0"/>
    <numFmt numFmtId="166" formatCode="####"/>
    <numFmt numFmtId="167" formatCode="00##"/>
    <numFmt numFmtId="168" formatCode="000&quot; &quot;000&quot; &quot;000"/>
    <numFmt numFmtId="169" formatCode="dd\.mm\.yyyy\ &quot;г.&quot;;@"/>
    <numFmt numFmtId="170" formatCode="&quot;'Municipal-Bal-&quot;0000&quot;'&quot;"/>
    <numFmt numFmtId="171" formatCode="#,##0.00;[Red]\(#,##0.00\)"/>
    <numFmt numFmtId="172" formatCode="#,##0;\(#,##0\)"/>
    <numFmt numFmtId="173" formatCode="&quot;'Municipal-Bal-&quot;0000&quot;'!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sz val="10"/>
      <color indexed="17"/>
      <name val="Times New Roman Cyr"/>
      <family val="1"/>
    </font>
    <font>
      <sz val="12"/>
      <color indexed="9"/>
      <name val="Times New Roman CYR"/>
      <family val="1"/>
    </font>
    <font>
      <b/>
      <sz val="14"/>
      <color indexed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58"/>
      <name val="Times New Roman CYR"/>
      <family val="0"/>
    </font>
    <font>
      <b/>
      <i/>
      <sz val="11"/>
      <color indexed="18"/>
      <name val="Times New Roman CYR"/>
      <family val="0"/>
    </font>
    <font>
      <b/>
      <i/>
      <sz val="10"/>
      <color indexed="20"/>
      <name val="Times New Roman Cyr"/>
      <family val="0"/>
    </font>
    <font>
      <b/>
      <i/>
      <sz val="14"/>
      <color indexed="18"/>
      <name val="Times New Roman"/>
      <family val="1"/>
    </font>
    <font>
      <i/>
      <sz val="11"/>
      <name val="Times New Roman CYR"/>
      <family val="0"/>
    </font>
    <font>
      <sz val="10"/>
      <name val="Arial Cyr"/>
      <family val="0"/>
    </font>
    <font>
      <sz val="11"/>
      <name val="Times New Roman Cyr"/>
      <family val="0"/>
    </font>
    <font>
      <b/>
      <i/>
      <sz val="10"/>
      <color indexed="12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color indexed="16"/>
      <name val="Times New Roman CYR"/>
      <family val="0"/>
    </font>
    <font>
      <b/>
      <sz val="12"/>
      <name val="Times New Roman Cyr"/>
      <family val="1"/>
    </font>
    <font>
      <b/>
      <sz val="12"/>
      <color indexed="16"/>
      <name val="Times New Roman CYR"/>
      <family val="0"/>
    </font>
    <font>
      <sz val="12"/>
      <color indexed="13"/>
      <name val="Times New Roman"/>
      <family val="1"/>
    </font>
    <font>
      <i/>
      <u val="single"/>
      <sz val="12"/>
      <color indexed="13"/>
      <name val="Times New Roman"/>
      <family val="1"/>
    </font>
    <font>
      <i/>
      <sz val="12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color indexed="18"/>
      <name val="Times New Roman Cyr"/>
      <family val="1"/>
    </font>
    <font>
      <b/>
      <sz val="12"/>
      <color indexed="26"/>
      <name val="Times New Roman CYR"/>
      <family val="1"/>
    </font>
    <font>
      <b/>
      <sz val="11"/>
      <color indexed="9"/>
      <name val="Times New Roman CYR"/>
      <family val="0"/>
    </font>
    <font>
      <b/>
      <sz val="12"/>
      <color indexed="18"/>
      <name val="Times New Roman Cyr"/>
      <family val="1"/>
    </font>
    <font>
      <b/>
      <i/>
      <sz val="12"/>
      <color indexed="16"/>
      <name val="Times New Roman CYR"/>
      <family val="0"/>
    </font>
    <font>
      <sz val="10"/>
      <color indexed="55"/>
      <name val="Times New Roman Cyr"/>
      <family val="1"/>
    </font>
    <font>
      <b/>
      <sz val="12"/>
      <color indexed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4"/>
      <color rgb="FF000099"/>
      <name val="Times New Roman Cyr"/>
      <family val="1"/>
    </font>
    <font>
      <b/>
      <sz val="12"/>
      <color rgb="FFFFFFCC"/>
      <name val="Times New Roman CYR"/>
      <family val="1"/>
    </font>
    <font>
      <b/>
      <i/>
      <sz val="12"/>
      <color rgb="FF800000"/>
      <name val="Times New Roman CYR"/>
      <family val="0"/>
    </font>
    <font>
      <sz val="12"/>
      <color rgb="FFFFFF00"/>
      <name val="Times New Roman"/>
      <family val="1"/>
    </font>
    <font>
      <b/>
      <sz val="12"/>
      <color rgb="FFFFFF00"/>
      <name val="Times New Roman"/>
      <family val="1"/>
    </font>
    <font>
      <i/>
      <sz val="12"/>
      <color rgb="FFFFFF00"/>
      <name val="Times New Roman"/>
      <family val="1"/>
    </font>
    <font>
      <sz val="10"/>
      <color theme="0" tint="-0.24997000396251678"/>
      <name val="Times New Roman Cyr"/>
      <family val="1"/>
    </font>
    <font>
      <b/>
      <sz val="12"/>
      <color rgb="FF000099"/>
      <name val="Times New Roman Cyr"/>
      <family val="1"/>
    </font>
    <font>
      <b/>
      <sz val="11"/>
      <color theme="0"/>
      <name val="Times New Roman CYR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EEFEC6"/>
        <bgColor indexed="64"/>
      </patternFill>
    </fill>
    <fill>
      <patternFill patternType="solid">
        <fgColor rgb="FF000099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 style="thin"/>
    </border>
    <border>
      <left style="double"/>
      <right style="double"/>
      <top style="hair"/>
      <bottom style="thin"/>
    </border>
    <border>
      <left/>
      <right/>
      <top/>
      <bottom style="hair"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double"/>
      <right style="medium"/>
      <top/>
      <bottom style="medium"/>
    </border>
    <border>
      <left style="medium"/>
      <right style="double"/>
      <top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 style="double"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/>
      <top style="thin"/>
      <bottom style="double"/>
    </border>
    <border>
      <left style="medium"/>
      <right style="double"/>
      <top style="medium"/>
      <bottom style="medium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double"/>
      <right/>
      <top/>
      <bottom style="medium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 style="double">
        <color indexed="25"/>
      </left>
      <right style="thin"/>
      <top style="medium">
        <color indexed="25"/>
      </top>
      <bottom style="thin"/>
    </border>
    <border>
      <left style="thin"/>
      <right style="double">
        <color indexed="25"/>
      </right>
      <top style="medium">
        <color indexed="25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double"/>
      <top style="thin"/>
      <bottom style="medium"/>
    </border>
    <border>
      <left style="double">
        <color indexed="25"/>
      </left>
      <right style="thin"/>
      <top style="thin"/>
      <bottom style="medium">
        <color indexed="25"/>
      </bottom>
    </border>
    <border>
      <left style="thin"/>
      <right style="double">
        <color indexed="25"/>
      </right>
      <top style="thin"/>
      <bottom style="medium">
        <color indexed="25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>
        <color rgb="FFFFFF00"/>
      </left>
      <right/>
      <top style="thin">
        <color rgb="FFFFFF00"/>
      </top>
      <bottom/>
    </border>
    <border>
      <left/>
      <right style="thin">
        <color rgb="FFFFFF00"/>
      </right>
      <top style="thin">
        <color rgb="FFFFFF00"/>
      </top>
      <bottom/>
    </border>
    <border>
      <left style="thin">
        <color rgb="FFFFFF00"/>
      </left>
      <right/>
      <top/>
      <bottom/>
    </border>
    <border>
      <left/>
      <right style="thin">
        <color rgb="FFFFFF00"/>
      </right>
      <top/>
      <bottom/>
    </border>
    <border>
      <left/>
      <right style="thin">
        <color rgb="FFFFFF00"/>
      </right>
      <top/>
      <bottom style="thin">
        <color rgb="FFFFFF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/>
      <right/>
      <top style="hair"/>
      <bottom/>
    </border>
    <border>
      <left style="double"/>
      <right style="double"/>
      <top style="double"/>
      <bottom/>
    </border>
    <border>
      <left/>
      <right/>
      <top style="thin"/>
      <bottom style="thin"/>
    </border>
    <border>
      <left style="thin">
        <color rgb="FFFFFF00"/>
      </left>
      <right/>
      <top/>
      <bottom style="thin">
        <color rgb="FFFFFF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9" borderId="6" applyNumberFormat="0" applyAlignment="0" applyProtection="0"/>
    <xf numFmtId="0" fontId="69" fillId="29" borderId="2" applyNumberFormat="0" applyAlignment="0" applyProtection="0"/>
    <xf numFmtId="0" fontId="70" fillId="30" borderId="7" applyNumberFormat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2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3" fillId="33" borderId="0" xfId="38" applyFont="1" applyFill="1" applyBorder="1" applyAlignment="1" applyProtection="1">
      <alignment horizontal="center"/>
      <protection/>
    </xf>
    <xf numFmtId="38" fontId="3" fillId="33" borderId="10" xfId="39" applyNumberFormat="1" applyFont="1" applyFill="1" applyBorder="1" applyAlignment="1" applyProtection="1">
      <alignment/>
      <protection/>
    </xf>
    <xf numFmtId="167" fontId="3" fillId="33" borderId="11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Border="1" applyAlignment="1" applyProtection="1">
      <alignment/>
      <protection/>
    </xf>
    <xf numFmtId="167" fontId="3" fillId="0" borderId="11" xfId="39" applyNumberFormat="1" applyFont="1" applyBorder="1" applyAlignment="1" applyProtection="1">
      <alignment horizontal="center"/>
      <protection/>
    </xf>
    <xf numFmtId="38" fontId="3" fillId="34" borderId="12" xfId="39" applyNumberFormat="1" applyFont="1" applyFill="1" applyBorder="1" applyAlignment="1" applyProtection="1">
      <alignment/>
      <protection/>
    </xf>
    <xf numFmtId="167" fontId="3" fillId="34" borderId="13" xfId="39" applyNumberFormat="1" applyFont="1" applyFill="1" applyBorder="1" applyAlignment="1" applyProtection="1">
      <alignment horizontal="center"/>
      <protection/>
    </xf>
    <xf numFmtId="38" fontId="4" fillId="0" borderId="14" xfId="39" applyNumberFormat="1" applyFont="1" applyBorder="1" applyAlignment="1" applyProtection="1">
      <alignment/>
      <protection/>
    </xf>
    <xf numFmtId="167" fontId="4" fillId="0" borderId="15" xfId="39" applyNumberFormat="1" applyFont="1" applyBorder="1" applyAlignment="1" applyProtection="1">
      <alignment horizontal="center"/>
      <protection/>
    </xf>
    <xf numFmtId="38" fontId="4" fillId="0" borderId="16" xfId="39" applyNumberFormat="1" applyFont="1" applyBorder="1" applyAlignment="1" applyProtection="1">
      <alignment/>
      <protection/>
    </xf>
    <xf numFmtId="167" fontId="4" fillId="0" borderId="17" xfId="39" applyNumberFormat="1" applyFont="1" applyBorder="1" applyAlignment="1" applyProtection="1">
      <alignment horizontal="center"/>
      <protection/>
    </xf>
    <xf numFmtId="0" fontId="16" fillId="33" borderId="18" xfId="37" applyFont="1" applyFill="1" applyBorder="1" applyAlignment="1" applyProtection="1">
      <alignment horizontal="left"/>
      <protection/>
    </xf>
    <xf numFmtId="0" fontId="13" fillId="33" borderId="19" xfId="38" applyFont="1" applyFill="1" applyBorder="1" applyAlignment="1" applyProtection="1">
      <alignment horizontal="left" vertical="center"/>
      <protection/>
    </xf>
    <xf numFmtId="164" fontId="4" fillId="33" borderId="20" xfId="39" applyNumberFormat="1" applyFont="1" applyFill="1" applyBorder="1" applyAlignment="1" applyProtection="1">
      <alignment horizontal="left" vertical="center"/>
      <protection/>
    </xf>
    <xf numFmtId="0" fontId="22" fillId="33" borderId="21" xfId="38" applyFont="1" applyFill="1" applyBorder="1" applyAlignment="1" applyProtection="1">
      <alignment horizontal="left" vertical="center"/>
      <protection/>
    </xf>
    <xf numFmtId="164" fontId="4" fillId="33" borderId="22" xfId="39" applyNumberFormat="1" applyFont="1" applyFill="1" applyBorder="1" applyAlignment="1" applyProtection="1">
      <alignment horizontal="left" vertical="center"/>
      <protection/>
    </xf>
    <xf numFmtId="0" fontId="7" fillId="33" borderId="19" xfId="38" applyFont="1" applyFill="1" applyBorder="1" applyAlignment="1" applyProtection="1">
      <alignment vertical="center"/>
      <protection/>
    </xf>
    <xf numFmtId="0" fontId="5" fillId="33" borderId="20" xfId="38" applyFont="1" applyFill="1" applyBorder="1" applyProtection="1">
      <alignment/>
      <protection/>
    </xf>
    <xf numFmtId="0" fontId="20" fillId="33" borderId="21" xfId="38" applyFont="1" applyFill="1" applyBorder="1" applyAlignment="1" applyProtection="1">
      <alignment horizontal="left" vertical="center"/>
      <protection/>
    </xf>
    <xf numFmtId="0" fontId="14" fillId="33" borderId="22" xfId="38" applyFont="1" applyFill="1" applyBorder="1" applyProtection="1">
      <alignment/>
      <protection/>
    </xf>
    <xf numFmtId="164" fontId="4" fillId="33" borderId="20" xfId="39" applyNumberFormat="1" applyFont="1" applyFill="1" applyBorder="1" applyAlignment="1" applyProtection="1">
      <alignment vertical="center"/>
      <protection/>
    </xf>
    <xf numFmtId="0" fontId="19" fillId="33" borderId="21" xfId="38" applyFont="1" applyFill="1" applyBorder="1" applyAlignment="1" applyProtection="1">
      <alignment vertical="center"/>
      <protection/>
    </xf>
    <xf numFmtId="164" fontId="4" fillId="33" borderId="22" xfId="39" applyNumberFormat="1" applyFont="1" applyFill="1" applyBorder="1" applyAlignment="1" applyProtection="1">
      <alignment horizontal="center" vertical="center"/>
      <protection/>
    </xf>
    <xf numFmtId="164" fontId="4" fillId="35" borderId="0" xfId="39" applyNumberFormat="1" applyFont="1" applyFill="1" applyAlignment="1" applyProtection="1">
      <alignment/>
      <protection/>
    </xf>
    <xf numFmtId="164" fontId="3" fillId="0" borderId="23" xfId="39" applyNumberFormat="1" applyFont="1" applyBorder="1" applyAlignment="1" applyProtection="1">
      <alignment/>
      <protection/>
    </xf>
    <xf numFmtId="164" fontId="4" fillId="0" borderId="24" xfId="39" applyNumberFormat="1" applyFont="1" applyBorder="1" applyAlignment="1" applyProtection="1">
      <alignment/>
      <protection/>
    </xf>
    <xf numFmtId="38" fontId="6" fillId="36" borderId="25" xfId="39" applyNumberFormat="1" applyFont="1" applyFill="1" applyBorder="1" applyAlignment="1" applyProtection="1">
      <alignment/>
      <protection/>
    </xf>
    <xf numFmtId="167" fontId="6" fillId="36" borderId="26" xfId="39" applyNumberFormat="1" applyFont="1" applyFill="1" applyBorder="1" applyAlignment="1" applyProtection="1">
      <alignment horizontal="center"/>
      <protection/>
    </xf>
    <xf numFmtId="167" fontId="6" fillId="37" borderId="27" xfId="39" applyNumberFormat="1" applyFont="1" applyFill="1" applyBorder="1" applyAlignment="1" applyProtection="1">
      <alignment horizontal="center"/>
      <protection/>
    </xf>
    <xf numFmtId="38" fontId="4" fillId="35" borderId="14" xfId="39" applyNumberFormat="1" applyFont="1" applyFill="1" applyBorder="1" applyAlignment="1" applyProtection="1">
      <alignment/>
      <protection/>
    </xf>
    <xf numFmtId="38" fontId="3" fillId="38" borderId="12" xfId="39" applyNumberFormat="1" applyFont="1" applyFill="1" applyBorder="1" applyAlignment="1" applyProtection="1">
      <alignment/>
      <protection/>
    </xf>
    <xf numFmtId="167" fontId="3" fillId="38" borderId="13" xfId="39" applyNumberFormat="1" applyFont="1" applyFill="1" applyBorder="1" applyAlignment="1" applyProtection="1">
      <alignment horizontal="center"/>
      <protection/>
    </xf>
    <xf numFmtId="164" fontId="17" fillId="33" borderId="24" xfId="39" applyNumberFormat="1" applyFont="1" applyFill="1" applyBorder="1" applyAlignment="1" applyProtection="1">
      <alignment/>
      <protection/>
    </xf>
    <xf numFmtId="164" fontId="3" fillId="33" borderId="23" xfId="39" applyNumberFormat="1" applyFont="1" applyFill="1" applyBorder="1" applyAlignment="1" applyProtection="1">
      <alignment/>
      <protection/>
    </xf>
    <xf numFmtId="38" fontId="6" fillId="39" borderId="25" xfId="39" applyNumberFormat="1" applyFont="1" applyFill="1" applyBorder="1" applyAlignment="1" applyProtection="1">
      <alignment/>
      <protection/>
    </xf>
    <xf numFmtId="167" fontId="6" fillId="39" borderId="26" xfId="39" applyNumberFormat="1" applyFont="1" applyFill="1" applyBorder="1" applyAlignment="1" applyProtection="1">
      <alignment horizontal="center"/>
      <protection/>
    </xf>
    <xf numFmtId="38" fontId="6" fillId="40" borderId="25" xfId="39" applyNumberFormat="1" applyFont="1" applyFill="1" applyBorder="1" applyAlignment="1" applyProtection="1">
      <alignment/>
      <protection/>
    </xf>
    <xf numFmtId="167" fontId="6" fillId="40" borderId="26" xfId="39" applyNumberFormat="1" applyFont="1" applyFill="1" applyBorder="1" applyAlignment="1" applyProtection="1">
      <alignment horizontal="center"/>
      <protection/>
    </xf>
    <xf numFmtId="38" fontId="6" fillId="26" borderId="28" xfId="39" applyNumberFormat="1" applyFont="1" applyFill="1" applyBorder="1" applyAlignment="1" applyProtection="1">
      <alignment horizontal="center" vertical="center"/>
      <protection/>
    </xf>
    <xf numFmtId="38" fontId="6" fillId="26" borderId="10" xfId="39" applyNumberFormat="1" applyFont="1" applyFill="1" applyBorder="1" applyAlignment="1" applyProtection="1">
      <alignment horizontal="center" vertical="center"/>
      <protection/>
    </xf>
    <xf numFmtId="38" fontId="3" fillId="26" borderId="29" xfId="39" applyNumberFormat="1" applyFont="1" applyFill="1" applyBorder="1" applyAlignment="1" applyProtection="1">
      <alignment horizontal="center" vertical="center"/>
      <protection/>
    </xf>
    <xf numFmtId="167" fontId="3" fillId="26" borderId="30" xfId="39" applyNumberFormat="1" applyFont="1" applyFill="1" applyBorder="1" applyAlignment="1" applyProtection="1">
      <alignment horizontal="center" vertical="center"/>
      <protection/>
    </xf>
    <xf numFmtId="164" fontId="10" fillId="26" borderId="31" xfId="39" applyNumberFormat="1" applyFont="1" applyFill="1" applyBorder="1" applyAlignment="1" applyProtection="1">
      <alignment horizontal="center" vertical="center" wrapText="1"/>
      <protection/>
    </xf>
    <xf numFmtId="164" fontId="3" fillId="26" borderId="31" xfId="39" applyNumberFormat="1" applyFont="1" applyFill="1" applyBorder="1" applyAlignment="1" applyProtection="1">
      <alignment horizontal="center" vertical="center"/>
      <protection/>
    </xf>
    <xf numFmtId="164" fontId="3" fillId="26" borderId="22" xfId="39" applyNumberFormat="1" applyFont="1" applyFill="1" applyBorder="1" applyAlignment="1" applyProtection="1">
      <alignment horizontal="center" vertical="center"/>
      <protection/>
    </xf>
    <xf numFmtId="38" fontId="6" fillId="3" borderId="25" xfId="39" applyNumberFormat="1" applyFont="1" applyFill="1" applyBorder="1" applyAlignment="1" applyProtection="1">
      <alignment/>
      <protection/>
    </xf>
    <xf numFmtId="167" fontId="6" fillId="3" borderId="26" xfId="39" applyNumberFormat="1" applyFont="1" applyFill="1" applyBorder="1" applyAlignment="1" applyProtection="1">
      <alignment horizontal="center"/>
      <protection/>
    </xf>
    <xf numFmtId="38" fontId="3" fillId="4" borderId="12" xfId="39" applyNumberFormat="1" applyFont="1" applyFill="1" applyBorder="1" applyAlignment="1" applyProtection="1">
      <alignment/>
      <protection/>
    </xf>
    <xf numFmtId="167" fontId="3" fillId="4" borderId="13" xfId="39" applyNumberFormat="1" applyFont="1" applyFill="1" applyBorder="1" applyAlignment="1" applyProtection="1">
      <alignment horizontal="center"/>
      <protection/>
    </xf>
    <xf numFmtId="38" fontId="6" fillId="4" borderId="25" xfId="39" applyNumberFormat="1" applyFont="1" applyFill="1" applyBorder="1" applyAlignment="1" applyProtection="1">
      <alignment/>
      <protection/>
    </xf>
    <xf numFmtId="167" fontId="6" fillId="4" borderId="26" xfId="39" applyNumberFormat="1" applyFont="1" applyFill="1" applyBorder="1" applyAlignment="1" applyProtection="1">
      <alignment horizontal="center"/>
      <protection/>
    </xf>
    <xf numFmtId="38" fontId="6" fillId="37" borderId="32" xfId="39" applyNumberFormat="1" applyFont="1" applyFill="1" applyBorder="1" applyAlignment="1" applyProtection="1">
      <alignment/>
      <protection/>
    </xf>
    <xf numFmtId="164" fontId="8" fillId="26" borderId="33" xfId="39" applyNumberFormat="1" applyFont="1" applyFill="1" applyBorder="1" applyAlignment="1" applyProtection="1">
      <alignment horizontal="center" vertical="center" wrapText="1"/>
      <protection/>
    </xf>
    <xf numFmtId="164" fontId="8" fillId="26" borderId="22" xfId="39" applyNumberFormat="1" applyFont="1" applyFill="1" applyBorder="1" applyAlignment="1" applyProtection="1">
      <alignment horizontal="center" vertical="center" wrapText="1"/>
      <protection/>
    </xf>
    <xf numFmtId="164" fontId="3" fillId="0" borderId="23" xfId="39" applyNumberFormat="1" applyFont="1" applyBorder="1" applyAlignment="1" applyProtection="1">
      <alignment horizontal="center"/>
      <protection/>
    </xf>
    <xf numFmtId="164" fontId="17" fillId="0" borderId="24" xfId="39" applyNumberFormat="1" applyFont="1" applyBorder="1" applyAlignment="1" applyProtection="1">
      <alignment horizontal="center"/>
      <protection/>
    </xf>
    <xf numFmtId="164" fontId="3" fillId="0" borderId="34" xfId="39" applyNumberFormat="1" applyFont="1" applyBorder="1" applyAlignment="1" applyProtection="1">
      <alignment horizontal="right"/>
      <protection/>
    </xf>
    <xf numFmtId="164" fontId="17" fillId="0" borderId="35" xfId="39" applyNumberFormat="1" applyFont="1" applyBorder="1" applyAlignment="1" applyProtection="1">
      <alignment horizontal="right"/>
      <protection/>
    </xf>
    <xf numFmtId="164" fontId="3" fillId="0" borderId="36" xfId="39" applyNumberFormat="1" applyFont="1" applyBorder="1" applyAlignment="1" applyProtection="1">
      <alignment horizontal="right"/>
      <protection/>
    </xf>
    <xf numFmtId="164" fontId="17" fillId="0" borderId="37" xfId="39" applyNumberFormat="1" applyFont="1" applyBorder="1" applyAlignment="1" applyProtection="1">
      <alignment horizontal="right"/>
      <protection/>
    </xf>
    <xf numFmtId="164" fontId="3" fillId="34" borderId="38" xfId="39" applyNumberFormat="1" applyFont="1" applyFill="1" applyBorder="1" applyAlignment="1" applyProtection="1">
      <alignment horizontal="right"/>
      <protection/>
    </xf>
    <xf numFmtId="164" fontId="17" fillId="34" borderId="39" xfId="39" applyNumberFormat="1" applyFont="1" applyFill="1" applyBorder="1" applyAlignment="1" applyProtection="1">
      <alignment horizontal="right"/>
      <protection/>
    </xf>
    <xf numFmtId="164" fontId="3" fillId="0" borderId="23" xfId="39" applyNumberFormat="1" applyFont="1" applyBorder="1" applyAlignment="1" applyProtection="1">
      <alignment horizontal="right"/>
      <protection/>
    </xf>
    <xf numFmtId="164" fontId="17" fillId="0" borderId="24" xfId="39" applyNumberFormat="1" applyFont="1" applyBorder="1" applyAlignment="1" applyProtection="1">
      <alignment horizontal="right"/>
      <protection/>
    </xf>
    <xf numFmtId="164" fontId="3" fillId="36" borderId="40" xfId="39" applyNumberFormat="1" applyFont="1" applyFill="1" applyBorder="1" applyAlignment="1" applyProtection="1">
      <alignment horizontal="right"/>
      <protection/>
    </xf>
    <xf numFmtId="164" fontId="17" fillId="36" borderId="41" xfId="39" applyNumberFormat="1" applyFont="1" applyFill="1" applyBorder="1" applyAlignment="1" applyProtection="1">
      <alignment horizontal="right"/>
      <protection/>
    </xf>
    <xf numFmtId="164" fontId="3" fillId="33" borderId="23" xfId="39" applyNumberFormat="1" applyFont="1" applyFill="1" applyBorder="1" applyAlignment="1" applyProtection="1">
      <alignment horizontal="right"/>
      <protection/>
    </xf>
    <xf numFmtId="164" fontId="17" fillId="33" borderId="24" xfId="39" applyNumberFormat="1" applyFont="1" applyFill="1" applyBorder="1" applyAlignment="1" applyProtection="1">
      <alignment horizontal="right"/>
      <protection/>
    </xf>
    <xf numFmtId="164" fontId="3" fillId="38" borderId="38" xfId="39" applyNumberFormat="1" applyFont="1" applyFill="1" applyBorder="1" applyAlignment="1" applyProtection="1">
      <alignment horizontal="right"/>
      <protection/>
    </xf>
    <xf numFmtId="164" fontId="17" fillId="38" borderId="39" xfId="39" applyNumberFormat="1" applyFont="1" applyFill="1" applyBorder="1" applyAlignment="1" applyProtection="1">
      <alignment horizontal="right"/>
      <protection/>
    </xf>
    <xf numFmtId="164" fontId="3" fillId="40" borderId="40" xfId="39" applyNumberFormat="1" applyFont="1" applyFill="1" applyBorder="1" applyAlignment="1" applyProtection="1">
      <alignment horizontal="right"/>
      <protection/>
    </xf>
    <xf numFmtId="164" fontId="17" fillId="40" borderId="41" xfId="39" applyNumberFormat="1" applyFont="1" applyFill="1" applyBorder="1" applyAlignment="1" applyProtection="1">
      <alignment horizontal="right"/>
      <protection/>
    </xf>
    <xf numFmtId="164" fontId="3" fillId="39" borderId="40" xfId="39" applyNumberFormat="1" applyFont="1" applyFill="1" applyBorder="1" applyAlignment="1" applyProtection="1">
      <alignment horizontal="right"/>
      <protection/>
    </xf>
    <xf numFmtId="164" fontId="17" fillId="39" borderId="41" xfId="39" applyNumberFormat="1" applyFont="1" applyFill="1" applyBorder="1" applyAlignment="1" applyProtection="1">
      <alignment horizontal="right"/>
      <protection/>
    </xf>
    <xf numFmtId="164" fontId="3" fillId="3" borderId="40" xfId="39" applyNumberFormat="1" applyFont="1" applyFill="1" applyBorder="1" applyAlignment="1" applyProtection="1">
      <alignment horizontal="right"/>
      <protection/>
    </xf>
    <xf numFmtId="164" fontId="17" fillId="3" borderId="41" xfId="39" applyNumberFormat="1" applyFont="1" applyFill="1" applyBorder="1" applyAlignment="1" applyProtection="1">
      <alignment horizontal="right"/>
      <protection/>
    </xf>
    <xf numFmtId="164" fontId="3" fillId="4" borderId="38" xfId="39" applyNumberFormat="1" applyFont="1" applyFill="1" applyBorder="1" applyAlignment="1" applyProtection="1">
      <alignment horizontal="right"/>
      <protection/>
    </xf>
    <xf numFmtId="164" fontId="17" fillId="4" borderId="39" xfId="39" applyNumberFormat="1" applyFont="1" applyFill="1" applyBorder="1" applyAlignment="1" applyProtection="1">
      <alignment horizontal="right"/>
      <protection/>
    </xf>
    <xf numFmtId="164" fontId="3" fillId="4" borderId="40" xfId="39" applyNumberFormat="1" applyFont="1" applyFill="1" applyBorder="1" applyAlignment="1" applyProtection="1">
      <alignment horizontal="right"/>
      <protection/>
    </xf>
    <xf numFmtId="164" fontId="17" fillId="4" borderId="41" xfId="39" applyNumberFormat="1" applyFont="1" applyFill="1" applyBorder="1" applyAlignment="1" applyProtection="1">
      <alignment horizontal="right"/>
      <protection/>
    </xf>
    <xf numFmtId="164" fontId="3" fillId="37" borderId="42" xfId="39" applyNumberFormat="1" applyFont="1" applyFill="1" applyBorder="1" applyAlignment="1" applyProtection="1">
      <alignment horizontal="right"/>
      <protection/>
    </xf>
    <xf numFmtId="164" fontId="17" fillId="37" borderId="43" xfId="39" applyNumberFormat="1" applyFont="1" applyFill="1" applyBorder="1" applyAlignment="1" applyProtection="1">
      <alignment horizontal="right"/>
      <protection/>
    </xf>
    <xf numFmtId="0" fontId="3" fillId="41" borderId="0" xfId="38" applyFont="1" applyFill="1" applyProtection="1">
      <alignment/>
      <protection/>
    </xf>
    <xf numFmtId="0" fontId="5" fillId="41" borderId="0" xfId="38" applyFont="1" applyFill="1" applyBorder="1" applyAlignment="1" applyProtection="1">
      <alignment horizontal="center"/>
      <protection/>
    </xf>
    <xf numFmtId="0" fontId="10" fillId="41" borderId="0" xfId="38" applyFont="1" applyFill="1" applyProtection="1">
      <alignment/>
      <protection/>
    </xf>
    <xf numFmtId="0" fontId="5" fillId="41" borderId="0" xfId="38" applyFont="1" applyFill="1" applyProtection="1">
      <alignment/>
      <protection/>
    </xf>
    <xf numFmtId="0" fontId="3" fillId="41" borderId="0" xfId="38" applyFont="1" applyFill="1" applyAlignment="1" applyProtection="1">
      <alignment horizontal="right"/>
      <protection/>
    </xf>
    <xf numFmtId="164" fontId="4" fillId="41" borderId="0" xfId="39" applyNumberFormat="1" applyFont="1" applyFill="1" applyAlignment="1" applyProtection="1">
      <alignment/>
      <protection/>
    </xf>
    <xf numFmtId="38" fontId="4" fillId="41" borderId="0" xfId="39" applyNumberFormat="1" applyFont="1" applyFill="1" applyProtection="1">
      <alignment/>
      <protection/>
    </xf>
    <xf numFmtId="0" fontId="6" fillId="42" borderId="0" xfId="38" applyFont="1" applyFill="1" applyBorder="1" applyAlignment="1" applyProtection="1">
      <alignment horizontal="left"/>
      <protection/>
    </xf>
    <xf numFmtId="0" fontId="6" fillId="42" borderId="0" xfId="38" applyFont="1" applyFill="1" applyBorder="1" applyAlignment="1" applyProtection="1">
      <alignment horizontal="right"/>
      <protection/>
    </xf>
    <xf numFmtId="164" fontId="6" fillId="41" borderId="0" xfId="39" applyNumberFormat="1" applyFont="1" applyFill="1" applyBorder="1" applyAlignment="1" applyProtection="1">
      <alignment horizontal="left"/>
      <protection/>
    </xf>
    <xf numFmtId="0" fontId="5" fillId="41" borderId="18" xfId="38" applyFont="1" applyFill="1" applyBorder="1" applyAlignment="1" applyProtection="1">
      <alignment horizontal="center"/>
      <protection/>
    </xf>
    <xf numFmtId="38" fontId="11" fillId="41" borderId="18" xfId="39" applyNumberFormat="1" applyFont="1" applyFill="1" applyBorder="1" applyAlignment="1" applyProtection="1">
      <alignment horizontal="left"/>
      <protection/>
    </xf>
    <xf numFmtId="38" fontId="9" fillId="35" borderId="0" xfId="39" applyNumberFormat="1" applyFont="1" applyFill="1" applyAlignment="1" applyProtection="1">
      <alignment/>
      <protection/>
    </xf>
    <xf numFmtId="38" fontId="12" fillId="35" borderId="44" xfId="39" applyNumberFormat="1" applyFont="1" applyFill="1" applyBorder="1" applyAlignment="1" applyProtection="1">
      <alignment horizontal="center"/>
      <protection/>
    </xf>
    <xf numFmtId="38" fontId="3" fillId="35" borderId="0" xfId="39" applyNumberFormat="1" applyFont="1" applyFill="1" applyAlignment="1" applyProtection="1">
      <alignment horizontal="left"/>
      <protection/>
    </xf>
    <xf numFmtId="38" fontId="12" fillId="35" borderId="0" xfId="39" applyNumberFormat="1" applyFont="1" applyFill="1" applyAlignment="1" applyProtection="1">
      <alignment horizontal="center"/>
      <protection/>
    </xf>
    <xf numFmtId="0" fontId="5" fillId="35" borderId="0" xfId="38" applyFont="1" applyFill="1" applyBorder="1" applyProtection="1">
      <alignment/>
      <protection/>
    </xf>
    <xf numFmtId="164" fontId="4" fillId="35" borderId="0" xfId="39" applyNumberFormat="1" applyFont="1" applyFill="1" applyBorder="1" applyAlignment="1" applyProtection="1">
      <alignment/>
      <protection/>
    </xf>
    <xf numFmtId="0" fontId="5" fillId="35" borderId="0" xfId="38" applyFont="1" applyFill="1" applyProtection="1">
      <alignment/>
      <protection/>
    </xf>
    <xf numFmtId="38" fontId="3" fillId="35" borderId="0" xfId="39" applyNumberFormat="1" applyFont="1" applyFill="1" applyBorder="1" applyAlignment="1" applyProtection="1">
      <alignment/>
      <protection/>
    </xf>
    <xf numFmtId="164" fontId="3" fillId="35" borderId="0" xfId="39" applyNumberFormat="1" applyFont="1" applyFill="1" applyBorder="1" applyAlignment="1" applyProtection="1">
      <alignment horizontal="center"/>
      <protection/>
    </xf>
    <xf numFmtId="0" fontId="9" fillId="35" borderId="0" xfId="38" applyFont="1" applyFill="1" applyProtection="1">
      <alignment/>
      <protection/>
    </xf>
    <xf numFmtId="164" fontId="4" fillId="35" borderId="18" xfId="39" applyNumberFormat="1" applyFont="1" applyFill="1" applyBorder="1" applyProtection="1">
      <alignment/>
      <protection/>
    </xf>
    <xf numFmtId="38" fontId="4" fillId="35" borderId="0" xfId="39" applyNumberFormat="1" applyFont="1" applyFill="1" applyProtection="1">
      <alignment/>
      <protection/>
    </xf>
    <xf numFmtId="166" fontId="15" fillId="35" borderId="0" xfId="39" applyNumberFormat="1" applyFont="1" applyFill="1" applyProtection="1">
      <alignment/>
      <protection/>
    </xf>
    <xf numFmtId="38" fontId="3" fillId="35" borderId="0" xfId="39" applyNumberFormat="1" applyFont="1" applyFill="1" applyAlignment="1" applyProtection="1">
      <alignment horizontal="right"/>
      <protection/>
    </xf>
    <xf numFmtId="0" fontId="5" fillId="35" borderId="18" xfId="38" applyFont="1" applyFill="1" applyBorder="1" applyProtection="1">
      <alignment/>
      <protection/>
    </xf>
    <xf numFmtId="0" fontId="6" fillId="35" borderId="18" xfId="38" applyFont="1" applyFill="1" applyBorder="1" applyProtection="1">
      <alignment/>
      <protection/>
    </xf>
    <xf numFmtId="165" fontId="78" fillId="41" borderId="45" xfId="38" applyNumberFormat="1" applyFont="1" applyFill="1" applyBorder="1" applyAlignment="1" applyProtection="1">
      <alignment horizontal="center" vertical="center"/>
      <protection/>
    </xf>
    <xf numFmtId="0" fontId="23" fillId="33" borderId="18" xfId="37" applyFont="1" applyFill="1" applyBorder="1" applyAlignment="1" applyProtection="1">
      <alignment horizontal="left"/>
      <protection/>
    </xf>
    <xf numFmtId="38" fontId="4" fillId="43" borderId="12" xfId="39" applyNumberFormat="1" applyFont="1" applyFill="1" applyBorder="1" applyAlignment="1" applyProtection="1">
      <alignment/>
      <protection/>
    </xf>
    <xf numFmtId="167" fontId="4" fillId="43" borderId="13" xfId="39" applyNumberFormat="1" applyFont="1" applyFill="1" applyBorder="1" applyAlignment="1" applyProtection="1">
      <alignment horizontal="center"/>
      <protection/>
    </xf>
    <xf numFmtId="164" fontId="3" fillId="43" borderId="38" xfId="39" applyNumberFormat="1" applyFont="1" applyFill="1" applyBorder="1" applyAlignment="1" applyProtection="1">
      <alignment horizontal="right"/>
      <protection/>
    </xf>
    <xf numFmtId="164" fontId="17" fillId="43" borderId="39" xfId="39" applyNumberFormat="1" applyFont="1" applyFill="1" applyBorder="1" applyAlignment="1" applyProtection="1">
      <alignment horizontal="right"/>
      <protection/>
    </xf>
    <xf numFmtId="38" fontId="79" fillId="26" borderId="46" xfId="39" applyNumberFormat="1" applyFont="1" applyFill="1" applyBorder="1" applyAlignment="1" applyProtection="1">
      <alignment horizontal="center" vertical="center"/>
      <protection/>
    </xf>
    <xf numFmtId="0" fontId="3" fillId="35" borderId="0" xfId="38" applyFont="1" applyFill="1" applyProtection="1">
      <alignment/>
      <protection/>
    </xf>
    <xf numFmtId="169" fontId="18" fillId="35" borderId="18" xfId="38" applyNumberFormat="1" applyFont="1" applyFill="1" applyBorder="1" applyAlignment="1" applyProtection="1">
      <alignment horizontal="center"/>
      <protection/>
    </xf>
    <xf numFmtId="0" fontId="3" fillId="41" borderId="0" xfId="38" applyFont="1" applyFill="1" applyAlignment="1" applyProtection="1">
      <alignment horizontal="left"/>
      <protection/>
    </xf>
    <xf numFmtId="0" fontId="26" fillId="33" borderId="45" xfId="38" applyNumberFormat="1" applyFont="1" applyFill="1" applyBorder="1" applyAlignment="1" applyProtection="1">
      <alignment horizontal="center" vertical="center"/>
      <protection/>
    </xf>
    <xf numFmtId="0" fontId="6" fillId="44" borderId="0" xfId="38" applyFont="1" applyFill="1" applyProtection="1">
      <alignment/>
      <protection/>
    </xf>
    <xf numFmtId="38" fontId="4" fillId="44" borderId="0" xfId="39" applyNumberFormat="1" applyFont="1" applyFill="1" applyProtection="1">
      <alignment/>
      <protection/>
    </xf>
    <xf numFmtId="0" fontId="5" fillId="44" borderId="0" xfId="38" applyFont="1" applyFill="1" applyProtection="1">
      <alignment/>
      <protection/>
    </xf>
    <xf numFmtId="164" fontId="4" fillId="44" borderId="0" xfId="39" applyNumberFormat="1" applyFont="1" applyFill="1" applyAlignment="1" applyProtection="1">
      <alignment/>
      <protection/>
    </xf>
    <xf numFmtId="164" fontId="4" fillId="44" borderId="0" xfId="39" applyNumberFormat="1" applyFont="1" applyFill="1" applyProtection="1">
      <alignment/>
      <protection/>
    </xf>
    <xf numFmtId="0" fontId="5" fillId="45" borderId="0" xfId="38" applyFont="1" applyFill="1" applyProtection="1">
      <alignment/>
      <protection/>
    </xf>
    <xf numFmtId="164" fontId="4" fillId="45" borderId="0" xfId="39" applyNumberFormat="1" applyFont="1" applyFill="1" applyAlignment="1" applyProtection="1">
      <alignment/>
      <protection/>
    </xf>
    <xf numFmtId="0" fontId="27" fillId="35" borderId="47" xfId="38" applyFont="1" applyFill="1" applyBorder="1" applyProtection="1">
      <alignment/>
      <protection/>
    </xf>
    <xf numFmtId="0" fontId="5" fillId="35" borderId="48" xfId="38" applyFont="1" applyFill="1" applyBorder="1" applyProtection="1">
      <alignment/>
      <protection/>
    </xf>
    <xf numFmtId="4" fontId="28" fillId="46" borderId="49" xfId="0" applyNumberFormat="1" applyFont="1" applyFill="1" applyBorder="1" applyAlignment="1" applyProtection="1">
      <alignment horizontal="center"/>
      <protection/>
    </xf>
    <xf numFmtId="4" fontId="29" fillId="46" borderId="50" xfId="0" applyNumberFormat="1" applyFont="1" applyFill="1" applyBorder="1" applyAlignment="1" applyProtection="1">
      <alignment horizontal="center"/>
      <protection/>
    </xf>
    <xf numFmtId="4" fontId="28" fillId="47" borderId="49" xfId="0" applyNumberFormat="1" applyFont="1" applyFill="1" applyBorder="1" applyAlignment="1" applyProtection="1">
      <alignment horizontal="center"/>
      <protection/>
    </xf>
    <xf numFmtId="4" fontId="29" fillId="47" borderId="50" xfId="0" applyNumberFormat="1" applyFont="1" applyFill="1" applyBorder="1" applyAlignment="1" applyProtection="1">
      <alignment horizontal="center"/>
      <protection/>
    </xf>
    <xf numFmtId="4" fontId="28" fillId="48" borderId="49" xfId="0" applyNumberFormat="1" applyFont="1" applyFill="1" applyBorder="1" applyAlignment="1" applyProtection="1">
      <alignment horizontal="center"/>
      <protection/>
    </xf>
    <xf numFmtId="4" fontId="29" fillId="48" borderId="50" xfId="0" applyNumberFormat="1" applyFont="1" applyFill="1" applyBorder="1" applyAlignment="1" applyProtection="1">
      <alignment horizontal="center"/>
      <protection/>
    </xf>
    <xf numFmtId="4" fontId="3" fillId="33" borderId="51" xfId="0" applyNumberFormat="1" applyFont="1" applyFill="1" applyBorder="1" applyAlignment="1" applyProtection="1">
      <alignment horizontal="center"/>
      <protection/>
    </xf>
    <xf numFmtId="4" fontId="17" fillId="33" borderId="52" xfId="0" applyNumberFormat="1" applyFont="1" applyFill="1" applyBorder="1" applyAlignment="1" applyProtection="1">
      <alignment horizontal="center"/>
      <protection/>
    </xf>
    <xf numFmtId="0" fontId="27" fillId="35" borderId="25" xfId="38" applyFont="1" applyFill="1" applyBorder="1" applyProtection="1">
      <alignment/>
      <protection/>
    </xf>
    <xf numFmtId="0" fontId="5" fillId="35" borderId="53" xfId="38" applyFont="1" applyFill="1" applyBorder="1" applyProtection="1">
      <alignment/>
      <protection/>
    </xf>
    <xf numFmtId="4" fontId="28" fillId="46" borderId="54" xfId="0" applyNumberFormat="1" applyFont="1" applyFill="1" applyBorder="1" applyAlignment="1" applyProtection="1">
      <alignment horizontal="center"/>
      <protection/>
    </xf>
    <xf numFmtId="4" fontId="29" fillId="46" borderId="55" xfId="0" applyNumberFormat="1" applyFont="1" applyFill="1" applyBorder="1" applyAlignment="1" applyProtection="1">
      <alignment horizontal="center"/>
      <protection/>
    </xf>
    <xf numFmtId="4" fontId="28" fillId="47" borderId="54" xfId="0" applyNumberFormat="1" applyFont="1" applyFill="1" applyBorder="1" applyAlignment="1" applyProtection="1">
      <alignment horizontal="center"/>
      <protection/>
    </xf>
    <xf numFmtId="4" fontId="29" fillId="47" borderId="55" xfId="0" applyNumberFormat="1" applyFont="1" applyFill="1" applyBorder="1" applyAlignment="1" applyProtection="1">
      <alignment horizontal="center"/>
      <protection/>
    </xf>
    <xf numFmtId="4" fontId="28" fillId="48" borderId="54" xfId="0" applyNumberFormat="1" applyFont="1" applyFill="1" applyBorder="1" applyAlignment="1" applyProtection="1">
      <alignment horizontal="center"/>
      <protection/>
    </xf>
    <xf numFmtId="4" fontId="29" fillId="48" borderId="55" xfId="0" applyNumberFormat="1" applyFont="1" applyFill="1" applyBorder="1" applyAlignment="1" applyProtection="1">
      <alignment horizontal="center"/>
      <protection/>
    </xf>
    <xf numFmtId="4" fontId="32" fillId="33" borderId="56" xfId="0" applyNumberFormat="1" applyFont="1" applyFill="1" applyBorder="1" applyAlignment="1" applyProtection="1">
      <alignment horizontal="center"/>
      <protection/>
    </xf>
    <xf numFmtId="4" fontId="17" fillId="33" borderId="57" xfId="0" applyNumberFormat="1" applyFont="1" applyFill="1" applyBorder="1" applyAlignment="1" applyProtection="1">
      <alignment horizontal="center"/>
      <protection/>
    </xf>
    <xf numFmtId="3" fontId="28" fillId="46" borderId="49" xfId="0" applyNumberFormat="1" applyFont="1" applyFill="1" applyBorder="1" applyAlignment="1" applyProtection="1">
      <alignment horizontal="center"/>
      <protection/>
    </xf>
    <xf numFmtId="3" fontId="29" fillId="46" borderId="50" xfId="0" applyNumberFormat="1" applyFont="1" applyFill="1" applyBorder="1" applyAlignment="1" applyProtection="1">
      <alignment horizontal="center"/>
      <protection/>
    </xf>
    <xf numFmtId="3" fontId="4" fillId="45" borderId="0" xfId="39" applyNumberFormat="1" applyFont="1" applyFill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 horizontal="center"/>
      <protection/>
    </xf>
    <xf numFmtId="3" fontId="29" fillId="47" borderId="50" xfId="0" applyNumberFormat="1" applyFont="1" applyFill="1" applyBorder="1" applyAlignment="1" applyProtection="1">
      <alignment horizontal="center"/>
      <protection/>
    </xf>
    <xf numFmtId="3" fontId="5" fillId="45" borderId="0" xfId="38" applyNumberFormat="1" applyFont="1" applyFill="1" applyProtection="1">
      <alignment/>
      <protection/>
    </xf>
    <xf numFmtId="3" fontId="28" fillId="48" borderId="49" xfId="0" applyNumberFormat="1" applyFont="1" applyFill="1" applyBorder="1" applyAlignment="1" applyProtection="1">
      <alignment horizontal="center"/>
      <protection/>
    </xf>
    <xf numFmtId="3" fontId="29" fillId="48" borderId="50" xfId="0" applyNumberFormat="1" applyFont="1" applyFill="1" applyBorder="1" applyAlignment="1" applyProtection="1">
      <alignment horizontal="center"/>
      <protection/>
    </xf>
    <xf numFmtId="3" fontId="28" fillId="35" borderId="51" xfId="0" applyNumberFormat="1" applyFont="1" applyFill="1" applyBorder="1" applyAlignment="1" applyProtection="1">
      <alignment horizontal="center"/>
      <protection/>
    </xf>
    <xf numFmtId="3" fontId="29" fillId="35" borderId="52" xfId="0" applyNumberFormat="1" applyFont="1" applyFill="1" applyBorder="1" applyAlignment="1" applyProtection="1">
      <alignment horizontal="center"/>
      <protection/>
    </xf>
    <xf numFmtId="3" fontId="28" fillId="46" borderId="54" xfId="0" applyNumberFormat="1" applyFont="1" applyFill="1" applyBorder="1" applyAlignment="1" applyProtection="1">
      <alignment horizontal="center"/>
      <protection/>
    </xf>
    <xf numFmtId="3" fontId="29" fillId="46" borderId="55" xfId="0" applyNumberFormat="1" applyFont="1" applyFill="1" applyBorder="1" applyAlignment="1" applyProtection="1">
      <alignment horizontal="center"/>
      <protection/>
    </xf>
    <xf numFmtId="3" fontId="28" fillId="47" borderId="54" xfId="0" applyNumberFormat="1" applyFont="1" applyFill="1" applyBorder="1" applyAlignment="1" applyProtection="1">
      <alignment horizontal="center"/>
      <protection/>
    </xf>
    <xf numFmtId="3" fontId="29" fillId="47" borderId="55" xfId="0" applyNumberFormat="1" applyFont="1" applyFill="1" applyBorder="1" applyAlignment="1" applyProtection="1">
      <alignment horizontal="center"/>
      <protection/>
    </xf>
    <xf numFmtId="3" fontId="28" fillId="48" borderId="54" xfId="0" applyNumberFormat="1" applyFont="1" applyFill="1" applyBorder="1" applyAlignment="1" applyProtection="1">
      <alignment horizontal="center"/>
      <protection/>
    </xf>
    <xf numFmtId="3" fontId="29" fillId="48" borderId="55" xfId="0" applyNumberFormat="1" applyFont="1" applyFill="1" applyBorder="1" applyAlignment="1" applyProtection="1">
      <alignment horizontal="center"/>
      <protection/>
    </xf>
    <xf numFmtId="3" fontId="28" fillId="35" borderId="56" xfId="0" applyNumberFormat="1" applyFont="1" applyFill="1" applyBorder="1" applyAlignment="1" applyProtection="1">
      <alignment horizontal="center"/>
      <protection/>
    </xf>
    <xf numFmtId="3" fontId="29" fillId="35" borderId="57" xfId="0" applyNumberFormat="1" applyFont="1" applyFill="1" applyBorder="1" applyAlignment="1" applyProtection="1">
      <alignment horizontal="center"/>
      <protection/>
    </xf>
    <xf numFmtId="0" fontId="3" fillId="45" borderId="0" xfId="38" applyFont="1" applyFill="1" applyAlignment="1" applyProtection="1">
      <alignment horizontal="right"/>
      <protection/>
    </xf>
    <xf numFmtId="0" fontId="3" fillId="35" borderId="58" xfId="38" applyFont="1" applyFill="1" applyBorder="1" applyProtection="1">
      <alignment/>
      <protection/>
    </xf>
    <xf numFmtId="170" fontId="80" fillId="35" borderId="59" xfId="38" applyNumberFormat="1" applyFont="1" applyFill="1" applyBorder="1" applyAlignment="1" applyProtection="1">
      <alignment horizontal="left"/>
      <protection/>
    </xf>
    <xf numFmtId="171" fontId="3" fillId="26" borderId="60" xfId="39" applyNumberFormat="1" applyFont="1" applyFill="1" applyBorder="1" applyAlignment="1" applyProtection="1">
      <alignment/>
      <protection/>
    </xf>
    <xf numFmtId="171" fontId="17" fillId="26" borderId="61" xfId="39" applyNumberFormat="1" applyFont="1" applyFill="1" applyBorder="1" applyAlignment="1" applyProtection="1">
      <alignment/>
      <protection/>
    </xf>
    <xf numFmtId="171" fontId="3" fillId="0" borderId="45" xfId="39" applyNumberFormat="1" applyFont="1" applyBorder="1" applyAlignment="1" applyProtection="1">
      <alignment horizontal="center"/>
      <protection/>
    </xf>
    <xf numFmtId="171" fontId="17" fillId="0" borderId="45" xfId="39" applyNumberFormat="1" applyFont="1" applyBorder="1" applyAlignment="1" applyProtection="1">
      <alignment horizontal="center"/>
      <protection/>
    </xf>
    <xf numFmtId="0" fontId="5" fillId="45" borderId="45" xfId="38" applyFont="1" applyFill="1" applyBorder="1" applyProtection="1">
      <alignment/>
      <protection/>
    </xf>
    <xf numFmtId="164" fontId="3" fillId="0" borderId="62" xfId="39" applyNumberFormat="1" applyFont="1" applyBorder="1" applyAlignment="1" applyProtection="1">
      <alignment/>
      <protection/>
    </xf>
    <xf numFmtId="164" fontId="17" fillId="0" borderId="63" xfId="39" applyNumberFormat="1" applyFont="1" applyBorder="1" applyAlignment="1" applyProtection="1">
      <alignment/>
      <protection/>
    </xf>
    <xf numFmtId="38" fontId="3" fillId="38" borderId="60" xfId="39" applyNumberFormat="1" applyFont="1" applyFill="1" applyBorder="1" applyAlignment="1" applyProtection="1">
      <alignment/>
      <protection/>
    </xf>
    <xf numFmtId="38" fontId="3" fillId="38" borderId="64" xfId="39" applyNumberFormat="1" applyFont="1" applyFill="1" applyBorder="1" applyAlignment="1" applyProtection="1">
      <alignment/>
      <protection/>
    </xf>
    <xf numFmtId="171" fontId="3" fillId="0" borderId="62" xfId="39" applyNumberFormat="1" applyFont="1" applyBorder="1" applyAlignment="1" applyProtection="1">
      <alignment horizontal="center"/>
      <protection/>
    </xf>
    <xf numFmtId="171" fontId="17" fillId="0" borderId="62" xfId="39" applyNumberFormat="1" applyFont="1" applyBorder="1" applyAlignment="1" applyProtection="1">
      <alignment horizontal="center"/>
      <protection/>
    </xf>
    <xf numFmtId="164" fontId="3" fillId="0" borderId="65" xfId="39" applyNumberFormat="1" applyFont="1" applyBorder="1" applyAlignment="1" applyProtection="1">
      <alignment/>
      <protection/>
    </xf>
    <xf numFmtId="164" fontId="17" fillId="0" borderId="65" xfId="39" applyNumberFormat="1" applyFont="1" applyBorder="1" applyAlignment="1" applyProtection="1">
      <alignment/>
      <protection/>
    </xf>
    <xf numFmtId="164" fontId="3" fillId="49" borderId="66" xfId="39" applyNumberFormat="1" applyFont="1" applyFill="1" applyBorder="1" applyAlignment="1" applyProtection="1">
      <alignment/>
      <protection/>
    </xf>
    <xf numFmtId="164" fontId="17" fillId="49" borderId="66" xfId="39" applyNumberFormat="1" applyFont="1" applyFill="1" applyBorder="1" applyAlignment="1" applyProtection="1">
      <alignment/>
      <protection/>
    </xf>
    <xf numFmtId="171" fontId="3" fillId="44" borderId="62" xfId="39" applyNumberFormat="1" applyFont="1" applyFill="1" applyBorder="1" applyAlignment="1" applyProtection="1">
      <alignment/>
      <protection/>
    </xf>
    <xf numFmtId="171" fontId="17" fillId="44" borderId="62" xfId="39" applyNumberFormat="1" applyFont="1" applyFill="1" applyBorder="1" applyAlignment="1" applyProtection="1">
      <alignment/>
      <protection/>
    </xf>
    <xf numFmtId="164" fontId="3" fillId="38" borderId="45" xfId="39" applyNumberFormat="1" applyFont="1" applyFill="1" applyBorder="1" applyAlignment="1" applyProtection="1">
      <alignment horizontal="right"/>
      <protection/>
    </xf>
    <xf numFmtId="0" fontId="5" fillId="45" borderId="0" xfId="37" applyFont="1" applyFill="1" applyProtection="1">
      <alignment/>
      <protection/>
    </xf>
    <xf numFmtId="0" fontId="5" fillId="45" borderId="45" xfId="37" applyFont="1" applyFill="1" applyBorder="1" applyProtection="1">
      <alignment/>
      <protection/>
    </xf>
    <xf numFmtId="0" fontId="5" fillId="45" borderId="67" xfId="38" applyFont="1" applyFill="1" applyBorder="1" applyProtection="1">
      <alignment/>
      <protection/>
    </xf>
    <xf numFmtId="164" fontId="17" fillId="0" borderId="45" xfId="39" applyNumberFormat="1" applyFont="1" applyBorder="1" applyAlignment="1" applyProtection="1">
      <alignment/>
      <protection/>
    </xf>
    <xf numFmtId="171" fontId="3" fillId="35" borderId="68" xfId="39" applyNumberFormat="1" applyFont="1" applyFill="1" applyBorder="1" applyAlignment="1" applyProtection="1">
      <alignment horizontal="center"/>
      <protection/>
    </xf>
    <xf numFmtId="171" fontId="17" fillId="35" borderId="68" xfId="39" applyNumberFormat="1" applyFont="1" applyFill="1" applyBorder="1" applyAlignment="1" applyProtection="1">
      <alignment horizontal="center"/>
      <protection/>
    </xf>
    <xf numFmtId="0" fontId="5" fillId="35" borderId="63" xfId="38" applyFont="1" applyFill="1" applyBorder="1" applyProtection="1">
      <alignment/>
      <protection/>
    </xf>
    <xf numFmtId="164" fontId="3" fillId="36" borderId="69" xfId="39" applyNumberFormat="1" applyFont="1" applyFill="1" applyBorder="1" applyAlignment="1" applyProtection="1">
      <alignment/>
      <protection/>
    </xf>
    <xf numFmtId="164" fontId="17" fillId="36" borderId="69" xfId="39" applyNumberFormat="1" applyFont="1" applyFill="1" applyBorder="1" applyAlignment="1" applyProtection="1">
      <alignment/>
      <protection/>
    </xf>
    <xf numFmtId="38" fontId="7" fillId="50" borderId="60" xfId="39" applyNumberFormat="1" applyFont="1" applyFill="1" applyBorder="1" applyAlignment="1" applyProtection="1">
      <alignment horizontal="left"/>
      <protection/>
    </xf>
    <xf numFmtId="38" fontId="7" fillId="50" borderId="61" xfId="39" applyNumberFormat="1" applyFont="1" applyFill="1" applyBorder="1" applyAlignment="1" applyProtection="1">
      <alignment horizontal="left"/>
      <protection/>
    </xf>
    <xf numFmtId="172" fontId="3" fillId="33" borderId="45" xfId="0" applyNumberFormat="1" applyFont="1" applyFill="1" applyBorder="1" applyAlignment="1" applyProtection="1">
      <alignment horizontal="center"/>
      <protection/>
    </xf>
    <xf numFmtId="0" fontId="81" fillId="51" borderId="70" xfId="0" applyFont="1" applyFill="1" applyBorder="1" applyAlignment="1" applyProtection="1">
      <alignment/>
      <protection/>
    </xf>
    <xf numFmtId="0" fontId="82" fillId="51" borderId="71" xfId="0" applyFont="1" applyFill="1" applyBorder="1" applyAlignment="1" applyProtection="1">
      <alignment/>
      <protection/>
    </xf>
    <xf numFmtId="0" fontId="81" fillId="51" borderId="72" xfId="0" applyFont="1" applyFill="1" applyBorder="1" applyAlignment="1" applyProtection="1">
      <alignment/>
      <protection/>
    </xf>
    <xf numFmtId="0" fontId="82" fillId="51" borderId="73" xfId="0" applyFont="1" applyFill="1" applyBorder="1" applyAlignment="1" applyProtection="1">
      <alignment/>
      <protection/>
    </xf>
    <xf numFmtId="173" fontId="83" fillId="51" borderId="73" xfId="0" applyNumberFormat="1" applyFont="1" applyFill="1" applyBorder="1" applyAlignment="1" applyProtection="1">
      <alignment horizontal="left"/>
      <protection/>
    </xf>
    <xf numFmtId="0" fontId="82" fillId="51" borderId="74" xfId="0" applyFont="1" applyFill="1" applyBorder="1" applyAlignment="1" applyProtection="1">
      <alignment vertical="center"/>
      <protection/>
    </xf>
    <xf numFmtId="0" fontId="84" fillId="45" borderId="0" xfId="38" applyFont="1" applyFill="1" applyAlignment="1" applyProtection="1">
      <alignment horizontal="center"/>
      <protection/>
    </xf>
    <xf numFmtId="4" fontId="7" fillId="44" borderId="0" xfId="0" applyNumberFormat="1" applyFont="1" applyFill="1" applyBorder="1" applyAlignment="1" applyProtection="1">
      <alignment horizontal="center"/>
      <protection/>
    </xf>
    <xf numFmtId="171" fontId="3" fillId="26" borderId="58" xfId="39" applyNumberFormat="1" applyFont="1" applyFill="1" applyBorder="1" applyAlignment="1" applyProtection="1">
      <alignment horizontal="center" vertical="center"/>
      <protection/>
    </xf>
    <xf numFmtId="171" fontId="3" fillId="26" borderId="59" xfId="39" applyNumberFormat="1" applyFont="1" applyFill="1" applyBorder="1" applyAlignment="1" applyProtection="1">
      <alignment horizontal="center" vertical="center"/>
      <protection/>
    </xf>
    <xf numFmtId="171" fontId="3" fillId="26" borderId="75" xfId="39" applyNumberFormat="1" applyFont="1" applyFill="1" applyBorder="1" applyAlignment="1" applyProtection="1">
      <alignment horizontal="center" vertical="center"/>
      <protection/>
    </xf>
    <xf numFmtId="171" fontId="3" fillId="26" borderId="76" xfId="39" applyNumberFormat="1" applyFont="1" applyFill="1" applyBorder="1" applyAlignment="1" applyProtection="1">
      <alignment horizontal="center" vertical="center"/>
      <protection/>
    </xf>
    <xf numFmtId="4" fontId="7" fillId="44" borderId="77" xfId="0" applyNumberFormat="1" applyFont="1" applyFill="1" applyBorder="1" applyAlignment="1" applyProtection="1">
      <alignment horizontal="center"/>
      <protection/>
    </xf>
    <xf numFmtId="0" fontId="3" fillId="41" borderId="78" xfId="38" applyFont="1" applyFill="1" applyBorder="1" applyAlignment="1" applyProtection="1">
      <alignment horizontal="center" wrapText="1"/>
      <protection/>
    </xf>
    <xf numFmtId="0" fontId="3" fillId="41" borderId="79" xfId="38" applyFont="1" applyFill="1" applyBorder="1" applyAlignment="1" applyProtection="1">
      <alignment horizontal="center" wrapText="1"/>
      <protection/>
    </xf>
    <xf numFmtId="0" fontId="3" fillId="41" borderId="80" xfId="38" applyFont="1" applyFill="1" applyBorder="1" applyAlignment="1" applyProtection="1">
      <alignment horizontal="center" wrapText="1"/>
      <protection/>
    </xf>
    <xf numFmtId="168" fontId="3" fillId="41" borderId="60" xfId="38" applyNumberFormat="1" applyFont="1" applyFill="1" applyBorder="1" applyAlignment="1" applyProtection="1">
      <alignment horizontal="center" vertical="center"/>
      <protection/>
    </xf>
    <xf numFmtId="168" fontId="3" fillId="41" borderId="61" xfId="38" applyNumberFormat="1" applyFont="1" applyFill="1" applyBorder="1" applyAlignment="1" applyProtection="1">
      <alignment horizontal="center" vertical="center"/>
      <protection/>
    </xf>
    <xf numFmtId="0" fontId="4" fillId="41" borderId="81" xfId="38" applyFont="1" applyFill="1" applyBorder="1" applyAlignment="1" applyProtection="1">
      <alignment horizontal="center" vertical="top"/>
      <protection/>
    </xf>
    <xf numFmtId="0" fontId="4" fillId="41" borderId="0" xfId="38" applyFont="1" applyFill="1" applyBorder="1" applyAlignment="1" applyProtection="1">
      <alignment horizontal="center" vertical="top"/>
      <protection/>
    </xf>
    <xf numFmtId="0" fontId="4" fillId="41" borderId="67" xfId="38" applyFont="1" applyFill="1" applyBorder="1" applyAlignment="1" applyProtection="1">
      <alignment horizontal="center" vertical="top"/>
      <protection/>
    </xf>
    <xf numFmtId="0" fontId="24" fillId="33" borderId="75" xfId="38" applyFont="1" applyFill="1" applyBorder="1" applyAlignment="1" applyProtection="1">
      <alignment horizontal="center" vertical="center" wrapText="1"/>
      <protection/>
    </xf>
    <xf numFmtId="0" fontId="24" fillId="33" borderId="82" xfId="38" applyFont="1" applyFill="1" applyBorder="1" applyAlignment="1" applyProtection="1">
      <alignment horizontal="center" vertical="center" wrapText="1"/>
      <protection/>
    </xf>
    <xf numFmtId="0" fontId="24" fillId="33" borderId="76" xfId="38" applyFont="1" applyFill="1" applyBorder="1" applyAlignment="1" applyProtection="1">
      <alignment horizontal="center" vertical="center" wrapText="1"/>
      <protection/>
    </xf>
    <xf numFmtId="0" fontId="26" fillId="41" borderId="60" xfId="38" applyFont="1" applyFill="1" applyBorder="1" applyAlignment="1" applyProtection="1">
      <alignment horizontal="center" vertical="center"/>
      <protection/>
    </xf>
    <xf numFmtId="0" fontId="26" fillId="41" borderId="61" xfId="38" applyFont="1" applyFill="1" applyBorder="1" applyAlignment="1" applyProtection="1">
      <alignment horizontal="center" vertical="center"/>
      <protection/>
    </xf>
    <xf numFmtId="0" fontId="85" fillId="42" borderId="18" xfId="38" applyFont="1" applyFill="1" applyBorder="1" applyAlignment="1" applyProtection="1">
      <alignment horizontal="center"/>
      <protection/>
    </xf>
    <xf numFmtId="38" fontId="3" fillId="33" borderId="0" xfId="39" applyNumberFormat="1" applyFont="1" applyFill="1" applyBorder="1" applyAlignment="1" applyProtection="1">
      <alignment horizontal="center"/>
      <protection/>
    </xf>
    <xf numFmtId="0" fontId="86" fillId="41" borderId="0" xfId="38" applyFont="1" applyFill="1" applyAlignment="1" applyProtection="1">
      <alignment horizontal="center"/>
      <protection/>
    </xf>
    <xf numFmtId="166" fontId="24" fillId="35" borderId="0" xfId="39" applyNumberFormat="1" applyFont="1" applyFill="1" applyAlignment="1" applyProtection="1">
      <alignment horizontal="center"/>
      <protection/>
    </xf>
    <xf numFmtId="38" fontId="24" fillId="35" borderId="83" xfId="39" applyNumberFormat="1" applyFont="1" applyFill="1" applyBorder="1" applyAlignment="1" applyProtection="1">
      <alignment horizontal="center"/>
      <protection/>
    </xf>
    <xf numFmtId="167" fontId="3" fillId="26" borderId="84" xfId="39" applyNumberFormat="1" applyFont="1" applyFill="1" applyBorder="1" applyAlignment="1" applyProtection="1">
      <alignment horizontal="center" vertical="center" textRotation="90" wrapText="1"/>
      <protection/>
    </xf>
    <xf numFmtId="167" fontId="3" fillId="26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26" borderId="30" xfId="39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9" xfId="38" applyFont="1" applyFill="1" applyBorder="1" applyAlignment="1" applyProtection="1">
      <alignment horizontal="center" vertical="center"/>
      <protection/>
    </xf>
    <xf numFmtId="0" fontId="3" fillId="33" borderId="20" xfId="38" applyFont="1" applyFill="1" applyBorder="1" applyAlignment="1" applyProtection="1">
      <alignment horizontal="center" vertical="center"/>
      <protection/>
    </xf>
    <xf numFmtId="0" fontId="3" fillId="33" borderId="21" xfId="38" applyFont="1" applyFill="1" applyBorder="1" applyAlignment="1" applyProtection="1">
      <alignment horizontal="center" vertical="center"/>
      <protection/>
    </xf>
    <xf numFmtId="0" fontId="3" fillId="33" borderId="22" xfId="38" applyFont="1" applyFill="1" applyBorder="1" applyAlignment="1" applyProtection="1">
      <alignment horizontal="center" vertical="center"/>
      <protection/>
    </xf>
    <xf numFmtId="0" fontId="26" fillId="33" borderId="60" xfId="38" applyFont="1" applyFill="1" applyBorder="1" applyAlignment="1" applyProtection="1">
      <alignment horizontal="center" vertical="center"/>
      <protection/>
    </xf>
    <xf numFmtId="0" fontId="26" fillId="33" borderId="85" xfId="38" applyFont="1" applyFill="1" applyBorder="1" applyAlignment="1" applyProtection="1">
      <alignment horizontal="center" vertical="center"/>
      <protection/>
    </xf>
    <xf numFmtId="0" fontId="26" fillId="33" borderId="61" xfId="38" applyFont="1" applyFill="1" applyBorder="1" applyAlignment="1" applyProtection="1">
      <alignment horizontal="center" vertical="center"/>
      <protection/>
    </xf>
    <xf numFmtId="0" fontId="34" fillId="51" borderId="72" xfId="0" applyFont="1" applyFill="1" applyBorder="1" applyAlignment="1" applyProtection="1">
      <alignment vertical="center"/>
      <protection/>
    </xf>
    <xf numFmtId="0" fontId="34" fillId="51" borderId="86" xfId="0" applyFont="1" applyFill="1" applyBorder="1" applyAlignment="1" applyProtection="1">
      <alignment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Обяснителен текст" xfId="64"/>
    <cellStyle name="Предупредителен текст" xfId="65"/>
    <cellStyle name="Percent" xfId="66"/>
    <cellStyle name="Процент 2" xfId="67"/>
    <cellStyle name="Свързана клетка" xfId="68"/>
    <cellStyle name="Сума" xfId="69"/>
    <cellStyle name="Hyperlink" xfId="70"/>
  </cellStyles>
  <dxfs count="81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 tint="-0.24993999302387238"/>
      </font>
      <border/>
    </dxf>
    <dxf>
      <font>
        <color rgb="FFFF00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2\OV6-2022-1282_NV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2\OV9-2022-1282_NV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2"/>
      <sheetName val="Intra-Balances"/>
      <sheetName val="Municipal-Bal"/>
      <sheetName val="R &amp; E data-2021"/>
      <sheetName val="BALANCE-SHEET-2022-leva"/>
      <sheetName val="BALANCE-SHEET-2022"/>
      <sheetName val="Income-2022-leva"/>
      <sheetName val="Income-2022"/>
      <sheetName val="Rounding"/>
      <sheetName val="NF-KSF-TRIAL-BAL-2022"/>
      <sheetName val="RA-TRIAL-BAL-2022"/>
      <sheetName val="DES-TRIAL-BAL-2022"/>
      <sheetName val="DMP-TRIAL-BAL-2022"/>
      <sheetName val="Local-&amp;-SS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2"/>
      <sheetName val="Intra-Balances"/>
      <sheetName val="Municipal-Bal"/>
      <sheetName val="R &amp; E data-2021"/>
      <sheetName val="BALANCE-SHEET-2022-leva"/>
      <sheetName val="BALANCE-SHEET-2022"/>
      <sheetName val="Income-2022-leva"/>
      <sheetName val="Income-2022"/>
      <sheetName val="Rounding"/>
      <sheetName val="NF-KSF-TRIAL-BAL-2022"/>
      <sheetName val="RA-TRIAL-BAL-2022"/>
      <sheetName val="DES-TRIAL-BAL-2022"/>
      <sheetName val="DMP-TRIAL-BAL-2022"/>
      <sheetName val="Local-&amp;-SSF"/>
    </sheetNames>
    <sheetDataSet>
      <sheetData sheetId="2">
        <row r="2">
          <cell r="E2" t="str">
            <v>НВУ "Васил Левски"</v>
          </cell>
        </row>
        <row r="4">
          <cell r="G4" t="str">
            <v>гр. Велико Търново, бул. "България" №76</v>
          </cell>
        </row>
        <row r="6">
          <cell r="C6">
            <v>129009094</v>
          </cell>
        </row>
        <row r="8">
          <cell r="C8">
            <v>1282</v>
          </cell>
        </row>
        <row r="10">
          <cell r="C10" t="str">
            <v>/с б о р е н/</v>
          </cell>
        </row>
        <row r="12">
          <cell r="H12" t="str">
            <v>30 септември 2022 г.</v>
          </cell>
        </row>
        <row r="384">
          <cell r="S384">
            <v>1584517.5700000003</v>
          </cell>
          <cell r="T384">
            <v>0</v>
          </cell>
          <cell r="Z384">
            <v>0</v>
          </cell>
          <cell r="AA384">
            <v>0</v>
          </cell>
          <cell r="AG384">
            <v>0</v>
          </cell>
          <cell r="AH384">
            <v>0</v>
          </cell>
          <cell r="AO384">
            <v>1584517.5700000003</v>
          </cell>
          <cell r="AP384">
            <v>0</v>
          </cell>
        </row>
        <row r="385">
          <cell r="S385">
            <v>30457.69</v>
          </cell>
          <cell r="T385">
            <v>0</v>
          </cell>
          <cell r="Z385">
            <v>0</v>
          </cell>
          <cell r="AA385">
            <v>0</v>
          </cell>
          <cell r="AG385">
            <v>0</v>
          </cell>
          <cell r="AH385">
            <v>0</v>
          </cell>
          <cell r="AO385">
            <v>30457.69</v>
          </cell>
          <cell r="AP385">
            <v>0</v>
          </cell>
        </row>
        <row r="386">
          <cell r="S386">
            <v>1038417.91</v>
          </cell>
          <cell r="T386">
            <v>0</v>
          </cell>
          <cell r="Z386">
            <v>0</v>
          </cell>
          <cell r="AA386">
            <v>0</v>
          </cell>
          <cell r="AG386">
            <v>0</v>
          </cell>
          <cell r="AH386">
            <v>0</v>
          </cell>
          <cell r="AO386">
            <v>1038417.91</v>
          </cell>
          <cell r="AP386">
            <v>0</v>
          </cell>
        </row>
        <row r="387">
          <cell r="S387">
            <v>6176.97</v>
          </cell>
          <cell r="T387">
            <v>0</v>
          </cell>
          <cell r="Z387">
            <v>0</v>
          </cell>
          <cell r="AA387">
            <v>0</v>
          </cell>
          <cell r="AG387">
            <v>0</v>
          </cell>
          <cell r="AH387">
            <v>0</v>
          </cell>
          <cell r="AO387">
            <v>6176.97</v>
          </cell>
          <cell r="AP387">
            <v>0</v>
          </cell>
        </row>
        <row r="388">
          <cell r="S388">
            <v>6154.26</v>
          </cell>
          <cell r="T388">
            <v>0</v>
          </cell>
          <cell r="Z388">
            <v>0</v>
          </cell>
          <cell r="AA388">
            <v>0</v>
          </cell>
          <cell r="AG388">
            <v>0</v>
          </cell>
          <cell r="AH388">
            <v>0</v>
          </cell>
          <cell r="AO388">
            <v>6154.26</v>
          </cell>
          <cell r="AP388">
            <v>0</v>
          </cell>
        </row>
        <row r="389">
          <cell r="S389">
            <v>623403.08</v>
          </cell>
          <cell r="T389">
            <v>0</v>
          </cell>
          <cell r="Z389">
            <v>0</v>
          </cell>
          <cell r="AA389">
            <v>0</v>
          </cell>
          <cell r="AG389">
            <v>0</v>
          </cell>
          <cell r="AH389">
            <v>0</v>
          </cell>
          <cell r="AO389">
            <v>623403.08</v>
          </cell>
          <cell r="AP389">
            <v>0</v>
          </cell>
        </row>
        <row r="390">
          <cell r="S390">
            <v>193200.11</v>
          </cell>
          <cell r="T390">
            <v>0</v>
          </cell>
          <cell r="Z390">
            <v>0</v>
          </cell>
          <cell r="AA390">
            <v>0</v>
          </cell>
          <cell r="AG390">
            <v>0</v>
          </cell>
          <cell r="AH390">
            <v>0</v>
          </cell>
          <cell r="AO390">
            <v>193200.11</v>
          </cell>
          <cell r="AP390">
            <v>0</v>
          </cell>
        </row>
        <row r="391">
          <cell r="S391">
            <v>10923.47</v>
          </cell>
          <cell r="T391">
            <v>0</v>
          </cell>
          <cell r="Z391">
            <v>0</v>
          </cell>
          <cell r="AA391">
            <v>0</v>
          </cell>
          <cell r="AG391">
            <v>0</v>
          </cell>
          <cell r="AH391">
            <v>0</v>
          </cell>
          <cell r="AO391">
            <v>10923.47</v>
          </cell>
          <cell r="AP391">
            <v>0</v>
          </cell>
        </row>
        <row r="392">
          <cell r="S392">
            <v>82137.84</v>
          </cell>
          <cell r="T392">
            <v>0</v>
          </cell>
          <cell r="Z392">
            <v>0</v>
          </cell>
          <cell r="AA392">
            <v>0</v>
          </cell>
          <cell r="AG392">
            <v>0</v>
          </cell>
          <cell r="AH392">
            <v>0</v>
          </cell>
          <cell r="AO392">
            <v>82137.84</v>
          </cell>
          <cell r="AP392">
            <v>0</v>
          </cell>
        </row>
        <row r="393">
          <cell r="S393">
            <v>520687.5</v>
          </cell>
          <cell r="T393">
            <v>0</v>
          </cell>
          <cell r="Z393">
            <v>0</v>
          </cell>
          <cell r="AA393">
            <v>0</v>
          </cell>
          <cell r="AG393">
            <v>0</v>
          </cell>
          <cell r="AH393">
            <v>0</v>
          </cell>
          <cell r="AO393">
            <v>520687.5</v>
          </cell>
          <cell r="AP393">
            <v>0</v>
          </cell>
        </row>
        <row r="394">
          <cell r="S394">
            <v>1589161.73</v>
          </cell>
          <cell r="T394">
            <v>0</v>
          </cell>
          <cell r="Z394">
            <v>0</v>
          </cell>
          <cell r="AA394">
            <v>0</v>
          </cell>
          <cell r="AG394">
            <v>0</v>
          </cell>
          <cell r="AH394">
            <v>0</v>
          </cell>
          <cell r="AO394">
            <v>1589161.73</v>
          </cell>
          <cell r="AP394">
            <v>0</v>
          </cell>
        </row>
        <row r="395">
          <cell r="S395">
            <v>1608.53</v>
          </cell>
          <cell r="T395">
            <v>0</v>
          </cell>
          <cell r="Z395">
            <v>0</v>
          </cell>
          <cell r="AA395">
            <v>0</v>
          </cell>
          <cell r="AG395">
            <v>0</v>
          </cell>
          <cell r="AH395">
            <v>0</v>
          </cell>
          <cell r="AO395">
            <v>1608.53</v>
          </cell>
          <cell r="AP395">
            <v>0</v>
          </cell>
        </row>
        <row r="396">
          <cell r="S396">
            <v>8745.050000000003</v>
          </cell>
          <cell r="T396">
            <v>0</v>
          </cell>
          <cell r="Z396">
            <v>200.13</v>
          </cell>
          <cell r="AA396">
            <v>0</v>
          </cell>
          <cell r="AG396">
            <v>0</v>
          </cell>
          <cell r="AH396">
            <v>0</v>
          </cell>
          <cell r="AO396">
            <v>8945.180000000002</v>
          </cell>
          <cell r="AP396">
            <v>0</v>
          </cell>
        </row>
        <row r="397">
          <cell r="S397">
            <v>1455</v>
          </cell>
          <cell r="T397">
            <v>0</v>
          </cell>
          <cell r="Z397">
            <v>0</v>
          </cell>
          <cell r="AA397">
            <v>0</v>
          </cell>
          <cell r="AG397">
            <v>0</v>
          </cell>
          <cell r="AH397">
            <v>0</v>
          </cell>
          <cell r="AO397">
            <v>1455</v>
          </cell>
          <cell r="AP397">
            <v>0</v>
          </cell>
        </row>
        <row r="398">
          <cell r="S398">
            <v>5745.99</v>
          </cell>
          <cell r="T398">
            <v>0</v>
          </cell>
          <cell r="Z398">
            <v>0</v>
          </cell>
          <cell r="AA398">
            <v>0</v>
          </cell>
          <cell r="AG398">
            <v>0</v>
          </cell>
          <cell r="AH398">
            <v>0</v>
          </cell>
          <cell r="AO398">
            <v>5745.99</v>
          </cell>
          <cell r="AP398">
            <v>0</v>
          </cell>
        </row>
        <row r="399">
          <cell r="S399">
            <v>321.6</v>
          </cell>
          <cell r="T399">
            <v>0</v>
          </cell>
          <cell r="Z399">
            <v>0</v>
          </cell>
          <cell r="AA399">
            <v>0</v>
          </cell>
          <cell r="AG399">
            <v>0</v>
          </cell>
          <cell r="AH399">
            <v>0</v>
          </cell>
          <cell r="AO399">
            <v>321.6</v>
          </cell>
          <cell r="AP399">
            <v>0</v>
          </cell>
        </row>
        <row r="400">
          <cell r="S400">
            <v>0</v>
          </cell>
          <cell r="T400">
            <v>0</v>
          </cell>
          <cell r="Z400">
            <v>0</v>
          </cell>
          <cell r="AA400">
            <v>0</v>
          </cell>
          <cell r="AG400">
            <v>0</v>
          </cell>
          <cell r="AH400">
            <v>0</v>
          </cell>
          <cell r="AO400">
            <v>0</v>
          </cell>
          <cell r="AP400">
            <v>0</v>
          </cell>
        </row>
        <row r="401">
          <cell r="S401">
            <v>225281.44</v>
          </cell>
          <cell r="T401">
            <v>0</v>
          </cell>
          <cell r="Z401">
            <v>3308</v>
          </cell>
          <cell r="AA401">
            <v>0</v>
          </cell>
          <cell r="AG401">
            <v>0</v>
          </cell>
          <cell r="AH401">
            <v>0</v>
          </cell>
          <cell r="AO401">
            <v>228589.44</v>
          </cell>
          <cell r="AP401">
            <v>0</v>
          </cell>
        </row>
        <row r="402">
          <cell r="S402">
            <v>5615.17</v>
          </cell>
          <cell r="T402">
            <v>0</v>
          </cell>
          <cell r="Z402">
            <v>0</v>
          </cell>
          <cell r="AA402">
            <v>0</v>
          </cell>
          <cell r="AG402">
            <v>0</v>
          </cell>
          <cell r="AH402">
            <v>0</v>
          </cell>
          <cell r="AO402">
            <v>5615.17</v>
          </cell>
          <cell r="AP402">
            <v>0</v>
          </cell>
        </row>
        <row r="403">
          <cell r="S403">
            <v>0</v>
          </cell>
          <cell r="T403">
            <v>0</v>
          </cell>
          <cell r="Z403">
            <v>0</v>
          </cell>
          <cell r="AA403">
            <v>0</v>
          </cell>
          <cell r="AG403">
            <v>0</v>
          </cell>
          <cell r="AH403">
            <v>0</v>
          </cell>
          <cell r="AO403">
            <v>0</v>
          </cell>
          <cell r="AP403">
            <v>0</v>
          </cell>
        </row>
        <row r="404">
          <cell r="S404">
            <v>993571.98</v>
          </cell>
          <cell r="T404">
            <v>0</v>
          </cell>
          <cell r="Z404">
            <v>0</v>
          </cell>
          <cell r="AA404">
            <v>0</v>
          </cell>
          <cell r="AG404">
            <v>0</v>
          </cell>
          <cell r="AH404">
            <v>0</v>
          </cell>
          <cell r="AO404">
            <v>993571.98</v>
          </cell>
          <cell r="AP404">
            <v>0</v>
          </cell>
        </row>
        <row r="405">
          <cell r="S405">
            <v>356783.49</v>
          </cell>
          <cell r="T405">
            <v>0</v>
          </cell>
          <cell r="Z405">
            <v>0</v>
          </cell>
          <cell r="AA405">
            <v>0</v>
          </cell>
          <cell r="AG405">
            <v>0</v>
          </cell>
          <cell r="AH405">
            <v>0</v>
          </cell>
          <cell r="AO405">
            <v>356783.49</v>
          </cell>
          <cell r="AP405">
            <v>0</v>
          </cell>
        </row>
        <row r="406">
          <cell r="S406">
            <v>180945.32</v>
          </cell>
          <cell r="T406">
            <v>0</v>
          </cell>
          <cell r="Z406">
            <v>0</v>
          </cell>
          <cell r="AA406">
            <v>0</v>
          </cell>
          <cell r="AG406">
            <v>0</v>
          </cell>
          <cell r="AH406">
            <v>0</v>
          </cell>
          <cell r="AO406">
            <v>180945.32</v>
          </cell>
          <cell r="AP406">
            <v>0</v>
          </cell>
        </row>
        <row r="407">
          <cell r="S407">
            <v>22002.17</v>
          </cell>
          <cell r="T407">
            <v>0</v>
          </cell>
          <cell r="Z407">
            <v>0</v>
          </cell>
          <cell r="AA407">
            <v>0</v>
          </cell>
          <cell r="AG407">
            <v>0</v>
          </cell>
          <cell r="AH407">
            <v>0</v>
          </cell>
          <cell r="AO407">
            <v>22002.17</v>
          </cell>
          <cell r="AP407">
            <v>0</v>
          </cell>
        </row>
        <row r="408">
          <cell r="S408">
            <v>0</v>
          </cell>
          <cell r="T408">
            <v>0</v>
          </cell>
          <cell r="Z408">
            <v>0</v>
          </cell>
          <cell r="AA408">
            <v>0</v>
          </cell>
          <cell r="AG408">
            <v>214003.35</v>
          </cell>
          <cell r="AH408">
            <v>0</v>
          </cell>
          <cell r="AO408">
            <v>214003.35</v>
          </cell>
          <cell r="AP408">
            <v>0</v>
          </cell>
        </row>
        <row r="409">
          <cell r="S409">
            <v>8284.88</v>
          </cell>
          <cell r="T409">
            <v>0</v>
          </cell>
          <cell r="Z409">
            <v>0</v>
          </cell>
          <cell r="AA409">
            <v>0</v>
          </cell>
          <cell r="AG409">
            <v>1422687.65</v>
          </cell>
          <cell r="AH409">
            <v>0</v>
          </cell>
          <cell r="AO409">
            <v>1430972.5299999998</v>
          </cell>
          <cell r="AP409">
            <v>0</v>
          </cell>
        </row>
        <row r="410">
          <cell r="S410">
            <v>0</v>
          </cell>
          <cell r="T410">
            <v>0</v>
          </cell>
          <cell r="Z410">
            <v>0</v>
          </cell>
          <cell r="AA410">
            <v>0</v>
          </cell>
          <cell r="AG410">
            <v>0</v>
          </cell>
          <cell r="AH410">
            <v>0</v>
          </cell>
          <cell r="AO410">
            <v>0</v>
          </cell>
          <cell r="AP410">
            <v>0</v>
          </cell>
        </row>
        <row r="411">
          <cell r="S411">
            <v>10273502.030000001</v>
          </cell>
          <cell r="T411">
            <v>0</v>
          </cell>
          <cell r="Z411">
            <v>36477.62</v>
          </cell>
          <cell r="AA411">
            <v>0</v>
          </cell>
          <cell r="AG411">
            <v>0</v>
          </cell>
          <cell r="AH411">
            <v>0</v>
          </cell>
          <cell r="AO411">
            <v>10309979.65</v>
          </cell>
          <cell r="AP411">
            <v>0</v>
          </cell>
        </row>
        <row r="412">
          <cell r="S412">
            <v>565971.62</v>
          </cell>
          <cell r="T412">
            <v>0</v>
          </cell>
          <cell r="Z412">
            <v>0</v>
          </cell>
          <cell r="AA412">
            <v>0</v>
          </cell>
          <cell r="AG412">
            <v>0</v>
          </cell>
          <cell r="AH412">
            <v>0</v>
          </cell>
          <cell r="AO412">
            <v>565971.62</v>
          </cell>
          <cell r="AP412">
            <v>0</v>
          </cell>
        </row>
        <row r="413">
          <cell r="S413">
            <v>1000884.9</v>
          </cell>
          <cell r="T413">
            <v>0</v>
          </cell>
          <cell r="Z413">
            <v>62471.52</v>
          </cell>
          <cell r="AA413">
            <v>0</v>
          </cell>
          <cell r="AG413">
            <v>0</v>
          </cell>
          <cell r="AH413">
            <v>0</v>
          </cell>
          <cell r="AO413">
            <v>1063356.42</v>
          </cell>
          <cell r="AP413">
            <v>0</v>
          </cell>
        </row>
        <row r="414">
          <cell r="S414">
            <v>0</v>
          </cell>
          <cell r="T414">
            <v>0</v>
          </cell>
          <cell r="Z414">
            <v>0</v>
          </cell>
          <cell r="AA414">
            <v>0</v>
          </cell>
          <cell r="AG414">
            <v>0</v>
          </cell>
          <cell r="AH414">
            <v>0</v>
          </cell>
          <cell r="AO414">
            <v>0</v>
          </cell>
          <cell r="AP414">
            <v>0</v>
          </cell>
        </row>
        <row r="415">
          <cell r="S415">
            <v>0</v>
          </cell>
          <cell r="T415">
            <v>0</v>
          </cell>
          <cell r="Z415">
            <v>0</v>
          </cell>
          <cell r="AA415">
            <v>0</v>
          </cell>
          <cell r="AG415">
            <v>0</v>
          </cell>
          <cell r="AH415">
            <v>0</v>
          </cell>
          <cell r="AO415">
            <v>0</v>
          </cell>
          <cell r="AP415">
            <v>0</v>
          </cell>
        </row>
        <row r="416">
          <cell r="S416">
            <v>0</v>
          </cell>
          <cell r="T416">
            <v>921985.69</v>
          </cell>
          <cell r="Z416">
            <v>0</v>
          </cell>
          <cell r="AA416">
            <v>0</v>
          </cell>
          <cell r="AG416">
            <v>0</v>
          </cell>
          <cell r="AH416">
            <v>0</v>
          </cell>
          <cell r="AO416">
            <v>0</v>
          </cell>
          <cell r="AP416">
            <v>921985.69</v>
          </cell>
        </row>
        <row r="417">
          <cell r="S417">
            <v>2079.72</v>
          </cell>
          <cell r="T417">
            <v>0</v>
          </cell>
          <cell r="Z417">
            <v>0</v>
          </cell>
          <cell r="AA417">
            <v>0</v>
          </cell>
          <cell r="AG417">
            <v>0</v>
          </cell>
          <cell r="AH417">
            <v>0</v>
          </cell>
          <cell r="AO417">
            <v>2079.72</v>
          </cell>
          <cell r="AP417">
            <v>0</v>
          </cell>
        </row>
        <row r="418">
          <cell r="S418">
            <v>4327681.51</v>
          </cell>
          <cell r="T418">
            <v>0</v>
          </cell>
          <cell r="Z418">
            <v>5429.7699999999995</v>
          </cell>
          <cell r="AA418">
            <v>0</v>
          </cell>
          <cell r="AG418">
            <v>0</v>
          </cell>
          <cell r="AH418">
            <v>0</v>
          </cell>
          <cell r="AO418">
            <v>4333111.279999999</v>
          </cell>
          <cell r="AP418">
            <v>0</v>
          </cell>
        </row>
        <row r="419">
          <cell r="S419">
            <v>672875.78</v>
          </cell>
          <cell r="T419">
            <v>0</v>
          </cell>
          <cell r="Z419">
            <v>2590.61</v>
          </cell>
          <cell r="AA419">
            <v>0</v>
          </cell>
          <cell r="AG419">
            <v>0</v>
          </cell>
          <cell r="AH419">
            <v>0</v>
          </cell>
          <cell r="AO419">
            <v>675466.39</v>
          </cell>
          <cell r="AP419">
            <v>0</v>
          </cell>
        </row>
        <row r="420">
          <cell r="S420">
            <v>0</v>
          </cell>
          <cell r="T420">
            <v>0</v>
          </cell>
          <cell r="Z420">
            <v>0</v>
          </cell>
          <cell r="AA420">
            <v>0</v>
          </cell>
          <cell r="AG420">
            <v>0</v>
          </cell>
          <cell r="AH420">
            <v>0</v>
          </cell>
          <cell r="AO420">
            <v>0</v>
          </cell>
          <cell r="AP420">
            <v>0</v>
          </cell>
        </row>
        <row r="421">
          <cell r="S421">
            <v>404624.28</v>
          </cell>
          <cell r="T421">
            <v>0</v>
          </cell>
          <cell r="Z421">
            <v>1511.08</v>
          </cell>
          <cell r="AA421">
            <v>0</v>
          </cell>
          <cell r="AG421">
            <v>0</v>
          </cell>
          <cell r="AH421">
            <v>0</v>
          </cell>
          <cell r="AO421">
            <v>406135.36000000004</v>
          </cell>
          <cell r="AP421">
            <v>0</v>
          </cell>
        </row>
        <row r="422">
          <cell r="S422">
            <v>0</v>
          </cell>
          <cell r="T422">
            <v>0</v>
          </cell>
          <cell r="Z422">
            <v>0</v>
          </cell>
          <cell r="AA422">
            <v>0</v>
          </cell>
          <cell r="AG422">
            <v>0</v>
          </cell>
          <cell r="AH422">
            <v>0</v>
          </cell>
          <cell r="AO422">
            <v>0</v>
          </cell>
          <cell r="AP422">
            <v>0</v>
          </cell>
        </row>
        <row r="423">
          <cell r="S423">
            <v>0</v>
          </cell>
          <cell r="T423">
            <v>0</v>
          </cell>
          <cell r="Z423">
            <v>0</v>
          </cell>
          <cell r="AA423">
            <v>0</v>
          </cell>
          <cell r="AG423">
            <v>0</v>
          </cell>
          <cell r="AH423">
            <v>0</v>
          </cell>
          <cell r="AO423">
            <v>0</v>
          </cell>
          <cell r="AP423">
            <v>0</v>
          </cell>
        </row>
        <row r="424">
          <cell r="S424">
            <v>0</v>
          </cell>
          <cell r="T424">
            <v>0</v>
          </cell>
          <cell r="Z424">
            <v>0</v>
          </cell>
          <cell r="AA424">
            <v>0</v>
          </cell>
          <cell r="AG424">
            <v>0</v>
          </cell>
          <cell r="AH424">
            <v>0</v>
          </cell>
          <cell r="AO424">
            <v>0</v>
          </cell>
          <cell r="AP424">
            <v>0</v>
          </cell>
        </row>
        <row r="425">
          <cell r="S425">
            <v>604.18</v>
          </cell>
          <cell r="T425">
            <v>0</v>
          </cell>
          <cell r="Z425">
            <v>0</v>
          </cell>
          <cell r="AA425">
            <v>0</v>
          </cell>
          <cell r="AG425">
            <v>0</v>
          </cell>
          <cell r="AH425">
            <v>0</v>
          </cell>
          <cell r="AO425">
            <v>604.18</v>
          </cell>
          <cell r="AP425">
            <v>0</v>
          </cell>
        </row>
        <row r="426">
          <cell r="S426">
            <v>0</v>
          </cell>
          <cell r="T426">
            <v>0</v>
          </cell>
          <cell r="Z426">
            <v>0</v>
          </cell>
          <cell r="AA426">
            <v>0</v>
          </cell>
          <cell r="AG426">
            <v>0</v>
          </cell>
          <cell r="AH426">
            <v>0</v>
          </cell>
          <cell r="AO426">
            <v>0</v>
          </cell>
          <cell r="AP426">
            <v>0</v>
          </cell>
        </row>
        <row r="427">
          <cell r="S427">
            <v>0</v>
          </cell>
          <cell r="T427">
            <v>0</v>
          </cell>
          <cell r="Z427">
            <v>0</v>
          </cell>
          <cell r="AA427">
            <v>0</v>
          </cell>
          <cell r="AG427">
            <v>0</v>
          </cell>
          <cell r="AH427">
            <v>0</v>
          </cell>
          <cell r="AO427">
            <v>0</v>
          </cell>
          <cell r="AP427">
            <v>0</v>
          </cell>
        </row>
        <row r="428">
          <cell r="S428">
            <v>0</v>
          </cell>
          <cell r="T428">
            <v>0</v>
          </cell>
          <cell r="Z428">
            <v>0</v>
          </cell>
          <cell r="AA428">
            <v>0</v>
          </cell>
          <cell r="AG428">
            <v>0</v>
          </cell>
          <cell r="AH428">
            <v>0</v>
          </cell>
          <cell r="AO428">
            <v>0</v>
          </cell>
          <cell r="AP428">
            <v>0</v>
          </cell>
        </row>
        <row r="429">
          <cell r="S429">
            <v>0</v>
          </cell>
          <cell r="T429">
            <v>0</v>
          </cell>
          <cell r="Z429">
            <v>0</v>
          </cell>
          <cell r="AA429">
            <v>0</v>
          </cell>
          <cell r="AG429">
            <v>0</v>
          </cell>
          <cell r="AH429">
            <v>0</v>
          </cell>
          <cell r="AO429">
            <v>0</v>
          </cell>
          <cell r="AP429">
            <v>0</v>
          </cell>
        </row>
        <row r="430">
          <cell r="S430">
            <v>0</v>
          </cell>
          <cell r="T430">
            <v>0</v>
          </cell>
          <cell r="Z430">
            <v>0</v>
          </cell>
          <cell r="AA430">
            <v>0</v>
          </cell>
          <cell r="AG430">
            <v>0</v>
          </cell>
          <cell r="AH430">
            <v>0</v>
          </cell>
          <cell r="AO430">
            <v>0</v>
          </cell>
          <cell r="AP430">
            <v>0</v>
          </cell>
        </row>
        <row r="431">
          <cell r="S431">
            <v>0</v>
          </cell>
          <cell r="T431">
            <v>0</v>
          </cell>
          <cell r="Z431">
            <v>0</v>
          </cell>
          <cell r="AA431">
            <v>0</v>
          </cell>
          <cell r="AG431">
            <v>0</v>
          </cell>
          <cell r="AH431">
            <v>0</v>
          </cell>
          <cell r="AO431">
            <v>0</v>
          </cell>
          <cell r="AP431">
            <v>0</v>
          </cell>
        </row>
        <row r="432">
          <cell r="S432">
            <v>0</v>
          </cell>
          <cell r="T432">
            <v>0</v>
          </cell>
          <cell r="Z432">
            <v>0</v>
          </cell>
          <cell r="AA432">
            <v>0</v>
          </cell>
          <cell r="AG432">
            <v>0</v>
          </cell>
          <cell r="AH432">
            <v>0</v>
          </cell>
          <cell r="AO432">
            <v>0</v>
          </cell>
          <cell r="AP432">
            <v>0</v>
          </cell>
        </row>
        <row r="433">
          <cell r="S433">
            <v>0</v>
          </cell>
          <cell r="T433">
            <v>0</v>
          </cell>
          <cell r="Z433">
            <v>0</v>
          </cell>
          <cell r="AA433">
            <v>0</v>
          </cell>
          <cell r="AG433">
            <v>0</v>
          </cell>
          <cell r="AH433">
            <v>0</v>
          </cell>
          <cell r="AO433">
            <v>0</v>
          </cell>
          <cell r="AP433">
            <v>0</v>
          </cell>
        </row>
        <row r="434">
          <cell r="S434">
            <v>0</v>
          </cell>
          <cell r="T434">
            <v>0</v>
          </cell>
          <cell r="Z434">
            <v>0</v>
          </cell>
          <cell r="AA434">
            <v>0</v>
          </cell>
          <cell r="AG434">
            <v>0</v>
          </cell>
          <cell r="AH434">
            <v>0</v>
          </cell>
          <cell r="AO434">
            <v>0</v>
          </cell>
          <cell r="AP434">
            <v>0</v>
          </cell>
        </row>
        <row r="435">
          <cell r="S435">
            <v>0</v>
          </cell>
          <cell r="T435">
            <v>0</v>
          </cell>
          <cell r="Z435">
            <v>0</v>
          </cell>
          <cell r="AA435">
            <v>0</v>
          </cell>
          <cell r="AG435">
            <v>0</v>
          </cell>
          <cell r="AH435">
            <v>0</v>
          </cell>
          <cell r="AO435">
            <v>0</v>
          </cell>
          <cell r="AP435">
            <v>0</v>
          </cell>
        </row>
        <row r="436">
          <cell r="S436">
            <v>0</v>
          </cell>
          <cell r="T436">
            <v>0</v>
          </cell>
          <cell r="Z436">
            <v>0</v>
          </cell>
          <cell r="AA436">
            <v>0</v>
          </cell>
          <cell r="AG436">
            <v>0</v>
          </cell>
          <cell r="AH436">
            <v>0</v>
          </cell>
          <cell r="AO436">
            <v>0</v>
          </cell>
          <cell r="AP436">
            <v>0</v>
          </cell>
        </row>
        <row r="437">
          <cell r="S437">
            <v>0</v>
          </cell>
          <cell r="T437">
            <v>0</v>
          </cell>
          <cell r="Z437">
            <v>0</v>
          </cell>
          <cell r="AA437">
            <v>0</v>
          </cell>
          <cell r="AG437">
            <v>0</v>
          </cell>
          <cell r="AH437">
            <v>0</v>
          </cell>
          <cell r="AO437">
            <v>0</v>
          </cell>
          <cell r="AP437">
            <v>0</v>
          </cell>
        </row>
        <row r="438">
          <cell r="S438">
            <v>0</v>
          </cell>
          <cell r="T438">
            <v>0</v>
          </cell>
          <cell r="Z438">
            <v>0</v>
          </cell>
          <cell r="AA438">
            <v>0</v>
          </cell>
          <cell r="AG438">
            <v>0</v>
          </cell>
          <cell r="AH438">
            <v>0</v>
          </cell>
          <cell r="AO438">
            <v>0</v>
          </cell>
          <cell r="AP438">
            <v>0</v>
          </cell>
        </row>
        <row r="439">
          <cell r="S439">
            <v>0</v>
          </cell>
          <cell r="T439">
            <v>0</v>
          </cell>
          <cell r="Z439">
            <v>0</v>
          </cell>
          <cell r="AA439">
            <v>0</v>
          </cell>
          <cell r="AG439">
            <v>0</v>
          </cell>
          <cell r="AH439">
            <v>0</v>
          </cell>
          <cell r="AO439">
            <v>0</v>
          </cell>
          <cell r="AP439">
            <v>0</v>
          </cell>
        </row>
        <row r="440">
          <cell r="S440">
            <v>0</v>
          </cell>
          <cell r="T440">
            <v>0</v>
          </cell>
          <cell r="Z440">
            <v>0</v>
          </cell>
          <cell r="AA440">
            <v>0</v>
          </cell>
          <cell r="AG440">
            <v>0</v>
          </cell>
          <cell r="AH440">
            <v>0</v>
          </cell>
          <cell r="AO440">
            <v>0</v>
          </cell>
          <cell r="AP440">
            <v>0</v>
          </cell>
        </row>
        <row r="441">
          <cell r="S441">
            <v>5916.16</v>
          </cell>
          <cell r="T441">
            <v>0</v>
          </cell>
          <cell r="Z441">
            <v>0</v>
          </cell>
          <cell r="AA441">
            <v>0</v>
          </cell>
          <cell r="AG441">
            <v>0</v>
          </cell>
          <cell r="AH441">
            <v>0</v>
          </cell>
          <cell r="AO441">
            <v>5916.16</v>
          </cell>
          <cell r="AP441">
            <v>0</v>
          </cell>
        </row>
        <row r="442">
          <cell r="S442">
            <v>0</v>
          </cell>
          <cell r="T442">
            <v>0</v>
          </cell>
          <cell r="Z442">
            <v>0</v>
          </cell>
          <cell r="AA442">
            <v>0</v>
          </cell>
          <cell r="AG442">
            <v>0</v>
          </cell>
          <cell r="AH442">
            <v>0</v>
          </cell>
          <cell r="AO442">
            <v>0</v>
          </cell>
          <cell r="AP442">
            <v>0</v>
          </cell>
        </row>
        <row r="443">
          <cell r="S443">
            <v>0</v>
          </cell>
          <cell r="T443">
            <v>0</v>
          </cell>
          <cell r="Z443">
            <v>0</v>
          </cell>
          <cell r="AA443">
            <v>0</v>
          </cell>
          <cell r="AG443">
            <v>0</v>
          </cell>
          <cell r="AH443">
            <v>0</v>
          </cell>
          <cell r="AO443">
            <v>0</v>
          </cell>
          <cell r="AP443">
            <v>0</v>
          </cell>
        </row>
        <row r="444">
          <cell r="S444">
            <v>0</v>
          </cell>
          <cell r="T444">
            <v>0</v>
          </cell>
          <cell r="Z444">
            <v>0</v>
          </cell>
          <cell r="AA444">
            <v>0</v>
          </cell>
          <cell r="AG444">
            <v>0</v>
          </cell>
          <cell r="AH444">
            <v>0</v>
          </cell>
          <cell r="AO444">
            <v>0</v>
          </cell>
          <cell r="AP444">
            <v>0</v>
          </cell>
        </row>
        <row r="445">
          <cell r="S445">
            <v>0</v>
          </cell>
          <cell r="T445">
            <v>0</v>
          </cell>
          <cell r="Z445">
            <v>0</v>
          </cell>
          <cell r="AA445">
            <v>0</v>
          </cell>
          <cell r="AG445">
            <v>0</v>
          </cell>
          <cell r="AH445">
            <v>0</v>
          </cell>
          <cell r="AO445">
            <v>0</v>
          </cell>
          <cell r="AP445">
            <v>0</v>
          </cell>
        </row>
        <row r="446">
          <cell r="S446">
            <v>0</v>
          </cell>
          <cell r="T446">
            <v>0</v>
          </cell>
          <cell r="Z446">
            <v>0</v>
          </cell>
          <cell r="AA446">
            <v>0</v>
          </cell>
          <cell r="AG446">
            <v>0</v>
          </cell>
          <cell r="AH446">
            <v>0</v>
          </cell>
          <cell r="AO446">
            <v>0</v>
          </cell>
          <cell r="AP446">
            <v>0</v>
          </cell>
        </row>
        <row r="447">
          <cell r="S447">
            <v>0</v>
          </cell>
          <cell r="T447">
            <v>0</v>
          </cell>
          <cell r="Z447">
            <v>0</v>
          </cell>
          <cell r="AA447">
            <v>0</v>
          </cell>
          <cell r="AG447">
            <v>0</v>
          </cell>
          <cell r="AH447">
            <v>0</v>
          </cell>
          <cell r="AO447">
            <v>0</v>
          </cell>
          <cell r="AP447">
            <v>0</v>
          </cell>
        </row>
        <row r="448">
          <cell r="S448">
            <v>0</v>
          </cell>
          <cell r="T448">
            <v>0</v>
          </cell>
          <cell r="Z448">
            <v>0</v>
          </cell>
          <cell r="AA448">
            <v>0</v>
          </cell>
          <cell r="AG448">
            <v>0</v>
          </cell>
          <cell r="AH448">
            <v>0</v>
          </cell>
          <cell r="AO448">
            <v>0</v>
          </cell>
          <cell r="AP448">
            <v>0</v>
          </cell>
        </row>
        <row r="449">
          <cell r="S449">
            <v>0</v>
          </cell>
          <cell r="T449">
            <v>0</v>
          </cell>
          <cell r="Z449">
            <v>0</v>
          </cell>
          <cell r="AA449">
            <v>0</v>
          </cell>
          <cell r="AG449">
            <v>0</v>
          </cell>
          <cell r="AH449">
            <v>0</v>
          </cell>
          <cell r="AO449">
            <v>0</v>
          </cell>
          <cell r="AP449">
            <v>0</v>
          </cell>
        </row>
        <row r="450">
          <cell r="S450">
            <v>45971.35</v>
          </cell>
          <cell r="T450">
            <v>0</v>
          </cell>
          <cell r="Z450">
            <v>0</v>
          </cell>
          <cell r="AA450">
            <v>0</v>
          </cell>
          <cell r="AG450">
            <v>0</v>
          </cell>
          <cell r="AH450">
            <v>0</v>
          </cell>
          <cell r="AO450">
            <v>45971.35</v>
          </cell>
          <cell r="AP450">
            <v>0</v>
          </cell>
        </row>
        <row r="451">
          <cell r="S451">
            <v>429.38</v>
          </cell>
          <cell r="T451">
            <v>0</v>
          </cell>
          <cell r="Z451">
            <v>5902.38</v>
          </cell>
          <cell r="AA451">
            <v>0</v>
          </cell>
          <cell r="AG451">
            <v>0</v>
          </cell>
          <cell r="AH451">
            <v>0</v>
          </cell>
          <cell r="AO451">
            <v>6331.76</v>
          </cell>
          <cell r="AP451">
            <v>0</v>
          </cell>
        </row>
        <row r="452">
          <cell r="S452">
            <v>617.98</v>
          </cell>
          <cell r="T452">
            <v>0</v>
          </cell>
          <cell r="Z452">
            <v>0</v>
          </cell>
          <cell r="AA452">
            <v>0</v>
          </cell>
          <cell r="AG452">
            <v>0</v>
          </cell>
          <cell r="AH452">
            <v>0</v>
          </cell>
          <cell r="AO452">
            <v>617.98</v>
          </cell>
          <cell r="AP452">
            <v>0</v>
          </cell>
        </row>
        <row r="453">
          <cell r="S453">
            <v>0</v>
          </cell>
          <cell r="T453">
            <v>0</v>
          </cell>
          <cell r="Z453">
            <v>0</v>
          </cell>
          <cell r="AA453">
            <v>0</v>
          </cell>
          <cell r="AG453">
            <v>0</v>
          </cell>
          <cell r="AH453">
            <v>0</v>
          </cell>
          <cell r="AO453">
            <v>0</v>
          </cell>
          <cell r="AP453">
            <v>0</v>
          </cell>
        </row>
        <row r="454">
          <cell r="S454">
            <v>31840.44</v>
          </cell>
          <cell r="T454">
            <v>0</v>
          </cell>
          <cell r="Z454">
            <v>930.5</v>
          </cell>
          <cell r="AA454">
            <v>0</v>
          </cell>
          <cell r="AG454">
            <v>0</v>
          </cell>
          <cell r="AH454">
            <v>0</v>
          </cell>
          <cell r="AO454">
            <v>32770.94</v>
          </cell>
          <cell r="AP454">
            <v>0</v>
          </cell>
        </row>
        <row r="455">
          <cell r="S455">
            <v>0</v>
          </cell>
          <cell r="T455">
            <v>0</v>
          </cell>
          <cell r="Z455">
            <v>0</v>
          </cell>
          <cell r="AA455">
            <v>0</v>
          </cell>
          <cell r="AG455">
            <v>0</v>
          </cell>
          <cell r="AH455">
            <v>0</v>
          </cell>
          <cell r="AO455">
            <v>0</v>
          </cell>
          <cell r="AP455">
            <v>0</v>
          </cell>
        </row>
        <row r="456">
          <cell r="S456">
            <v>0</v>
          </cell>
          <cell r="T456">
            <v>0</v>
          </cell>
          <cell r="Z456">
            <v>0</v>
          </cell>
          <cell r="AA456">
            <v>0</v>
          </cell>
          <cell r="AG456">
            <v>0</v>
          </cell>
          <cell r="AH456">
            <v>0</v>
          </cell>
          <cell r="AO456">
            <v>0</v>
          </cell>
          <cell r="AP456">
            <v>0</v>
          </cell>
        </row>
        <row r="457">
          <cell r="S457">
            <v>0</v>
          </cell>
          <cell r="T457">
            <v>0</v>
          </cell>
          <cell r="Z457">
            <v>0</v>
          </cell>
          <cell r="AA457">
            <v>0</v>
          </cell>
          <cell r="AG457">
            <v>0</v>
          </cell>
          <cell r="AH457">
            <v>0</v>
          </cell>
          <cell r="AO457">
            <v>0</v>
          </cell>
          <cell r="AP457">
            <v>0</v>
          </cell>
        </row>
        <row r="458">
          <cell r="S458">
            <v>0</v>
          </cell>
          <cell r="T458">
            <v>0</v>
          </cell>
          <cell r="Z458">
            <v>0</v>
          </cell>
          <cell r="AA458">
            <v>0</v>
          </cell>
          <cell r="AG458">
            <v>0</v>
          </cell>
          <cell r="AH458">
            <v>0</v>
          </cell>
          <cell r="AO458">
            <v>0</v>
          </cell>
          <cell r="AP458">
            <v>0</v>
          </cell>
        </row>
        <row r="459">
          <cell r="S459">
            <v>0</v>
          </cell>
          <cell r="T459">
            <v>0</v>
          </cell>
          <cell r="Z459">
            <v>0</v>
          </cell>
          <cell r="AA459">
            <v>0</v>
          </cell>
          <cell r="AG459">
            <v>0</v>
          </cell>
          <cell r="AH459">
            <v>0</v>
          </cell>
          <cell r="AO459">
            <v>0</v>
          </cell>
          <cell r="AP459">
            <v>0</v>
          </cell>
        </row>
        <row r="460">
          <cell r="S460">
            <v>0</v>
          </cell>
          <cell r="T460">
            <v>0</v>
          </cell>
          <cell r="Z460">
            <v>0</v>
          </cell>
          <cell r="AA460">
            <v>0</v>
          </cell>
          <cell r="AG460">
            <v>0</v>
          </cell>
          <cell r="AH460">
            <v>0</v>
          </cell>
          <cell r="AO460">
            <v>0</v>
          </cell>
          <cell r="AP460">
            <v>0</v>
          </cell>
        </row>
        <row r="461">
          <cell r="S461">
            <v>0</v>
          </cell>
          <cell r="T461">
            <v>0</v>
          </cell>
          <cell r="Z461">
            <v>0</v>
          </cell>
          <cell r="AA461">
            <v>0</v>
          </cell>
          <cell r="AG461">
            <v>0</v>
          </cell>
          <cell r="AH461">
            <v>0</v>
          </cell>
          <cell r="AO461">
            <v>0</v>
          </cell>
          <cell r="AP461">
            <v>0</v>
          </cell>
        </row>
        <row r="462">
          <cell r="S462">
            <v>0</v>
          </cell>
          <cell r="T462">
            <v>0</v>
          </cell>
          <cell r="Z462">
            <v>0</v>
          </cell>
          <cell r="AA462">
            <v>0</v>
          </cell>
          <cell r="AG462">
            <v>0</v>
          </cell>
          <cell r="AH462">
            <v>0</v>
          </cell>
          <cell r="AO462">
            <v>0</v>
          </cell>
          <cell r="AP462">
            <v>0</v>
          </cell>
        </row>
        <row r="463">
          <cell r="S463">
            <v>0</v>
          </cell>
          <cell r="T463">
            <v>0</v>
          </cell>
          <cell r="Z463">
            <v>0</v>
          </cell>
          <cell r="AA463">
            <v>0</v>
          </cell>
          <cell r="AG463">
            <v>0</v>
          </cell>
          <cell r="AH463">
            <v>0</v>
          </cell>
          <cell r="AO463">
            <v>0</v>
          </cell>
          <cell r="AP463">
            <v>0</v>
          </cell>
        </row>
        <row r="464">
          <cell r="S464">
            <v>0</v>
          </cell>
          <cell r="T464">
            <v>0</v>
          </cell>
          <cell r="Z464">
            <v>0</v>
          </cell>
          <cell r="AA464">
            <v>0</v>
          </cell>
          <cell r="AG464">
            <v>0</v>
          </cell>
          <cell r="AH464">
            <v>0</v>
          </cell>
          <cell r="AO464">
            <v>0</v>
          </cell>
          <cell r="AP464">
            <v>0</v>
          </cell>
        </row>
        <row r="465">
          <cell r="S465">
            <v>0</v>
          </cell>
          <cell r="T465">
            <v>0</v>
          </cell>
          <cell r="Z465">
            <v>0</v>
          </cell>
          <cell r="AA465">
            <v>0</v>
          </cell>
          <cell r="AG465">
            <v>0</v>
          </cell>
          <cell r="AH465">
            <v>0</v>
          </cell>
          <cell r="AO465">
            <v>0</v>
          </cell>
          <cell r="AP465">
            <v>0</v>
          </cell>
        </row>
        <row r="466">
          <cell r="S466">
            <v>0</v>
          </cell>
          <cell r="T466">
            <v>0</v>
          </cell>
          <cell r="Z466">
            <v>0</v>
          </cell>
          <cell r="AA466">
            <v>0</v>
          </cell>
          <cell r="AG466">
            <v>0</v>
          </cell>
          <cell r="AH466">
            <v>0</v>
          </cell>
          <cell r="AO466">
            <v>0</v>
          </cell>
          <cell r="AP466">
            <v>0</v>
          </cell>
        </row>
        <row r="467">
          <cell r="S467">
            <v>0</v>
          </cell>
          <cell r="T467">
            <v>0</v>
          </cell>
          <cell r="Z467">
            <v>0</v>
          </cell>
          <cell r="AA467">
            <v>0</v>
          </cell>
          <cell r="AG467">
            <v>0</v>
          </cell>
          <cell r="AH467">
            <v>0</v>
          </cell>
          <cell r="AO467">
            <v>0</v>
          </cell>
          <cell r="AP467">
            <v>0</v>
          </cell>
        </row>
        <row r="468">
          <cell r="S468">
            <v>0</v>
          </cell>
          <cell r="T468">
            <v>0</v>
          </cell>
          <cell r="Z468">
            <v>0</v>
          </cell>
          <cell r="AA468">
            <v>0</v>
          </cell>
          <cell r="AG468">
            <v>0</v>
          </cell>
          <cell r="AH468">
            <v>0</v>
          </cell>
          <cell r="AO468">
            <v>0</v>
          </cell>
          <cell r="AP468">
            <v>0</v>
          </cell>
        </row>
        <row r="469">
          <cell r="S469">
            <v>21062.72</v>
          </cell>
          <cell r="T469">
            <v>0</v>
          </cell>
          <cell r="Z469">
            <v>0</v>
          </cell>
          <cell r="AA469">
            <v>0</v>
          </cell>
          <cell r="AG469">
            <v>0</v>
          </cell>
          <cell r="AH469">
            <v>0</v>
          </cell>
          <cell r="AO469">
            <v>21062.72</v>
          </cell>
          <cell r="AP469">
            <v>0</v>
          </cell>
        </row>
        <row r="470">
          <cell r="S470">
            <v>0</v>
          </cell>
          <cell r="T470">
            <v>0</v>
          </cell>
          <cell r="Z470">
            <v>0</v>
          </cell>
          <cell r="AA470">
            <v>0</v>
          </cell>
          <cell r="AG470">
            <v>0</v>
          </cell>
          <cell r="AH470">
            <v>0</v>
          </cell>
          <cell r="AO470">
            <v>0</v>
          </cell>
          <cell r="AP470">
            <v>0</v>
          </cell>
        </row>
        <row r="471">
          <cell r="S471">
            <v>0</v>
          </cell>
          <cell r="T471">
            <v>0</v>
          </cell>
          <cell r="Z471">
            <v>0</v>
          </cell>
          <cell r="AA471">
            <v>0</v>
          </cell>
          <cell r="AG471">
            <v>0</v>
          </cell>
          <cell r="AH471">
            <v>0</v>
          </cell>
          <cell r="AO471">
            <v>0</v>
          </cell>
          <cell r="AP471">
            <v>0</v>
          </cell>
        </row>
        <row r="472">
          <cell r="S472">
            <v>1308.18</v>
          </cell>
          <cell r="T472">
            <v>0</v>
          </cell>
          <cell r="Z472">
            <v>0</v>
          </cell>
          <cell r="AA472">
            <v>0</v>
          </cell>
          <cell r="AG472">
            <v>0</v>
          </cell>
          <cell r="AH472">
            <v>0</v>
          </cell>
          <cell r="AO472">
            <v>1308.18</v>
          </cell>
          <cell r="AP472">
            <v>0</v>
          </cell>
        </row>
        <row r="473">
          <cell r="S473">
            <v>0</v>
          </cell>
          <cell r="T473">
            <v>0</v>
          </cell>
          <cell r="Z473">
            <v>0</v>
          </cell>
          <cell r="AA473">
            <v>0</v>
          </cell>
          <cell r="AG473">
            <v>0</v>
          </cell>
          <cell r="AH473">
            <v>0</v>
          </cell>
          <cell r="AO473">
            <v>0</v>
          </cell>
          <cell r="AP473">
            <v>0</v>
          </cell>
        </row>
        <row r="474">
          <cell r="S474">
            <v>0</v>
          </cell>
          <cell r="T474">
            <v>0</v>
          </cell>
          <cell r="Z474">
            <v>0</v>
          </cell>
          <cell r="AA474">
            <v>0</v>
          </cell>
          <cell r="AG474">
            <v>0</v>
          </cell>
          <cell r="AH474">
            <v>0</v>
          </cell>
          <cell r="AO474">
            <v>0</v>
          </cell>
          <cell r="AP474">
            <v>0</v>
          </cell>
        </row>
        <row r="475">
          <cell r="S475">
            <v>0</v>
          </cell>
          <cell r="T475">
            <v>0</v>
          </cell>
          <cell r="Z475">
            <v>0</v>
          </cell>
          <cell r="AA475">
            <v>0</v>
          </cell>
          <cell r="AG475">
            <v>0</v>
          </cell>
          <cell r="AH475">
            <v>0</v>
          </cell>
          <cell r="AO475">
            <v>0</v>
          </cell>
          <cell r="AP475">
            <v>0</v>
          </cell>
        </row>
        <row r="476">
          <cell r="S476">
            <v>0</v>
          </cell>
          <cell r="T476">
            <v>0</v>
          </cell>
          <cell r="Z476">
            <v>0</v>
          </cell>
          <cell r="AA476">
            <v>0</v>
          </cell>
          <cell r="AG476">
            <v>0</v>
          </cell>
          <cell r="AH476">
            <v>0</v>
          </cell>
          <cell r="AO476">
            <v>0</v>
          </cell>
          <cell r="AP476">
            <v>0</v>
          </cell>
        </row>
        <row r="477">
          <cell r="S477">
            <v>0</v>
          </cell>
          <cell r="T477">
            <v>0</v>
          </cell>
          <cell r="Z477">
            <v>0</v>
          </cell>
          <cell r="AA477">
            <v>0</v>
          </cell>
          <cell r="AG477">
            <v>0</v>
          </cell>
          <cell r="AH477">
            <v>0</v>
          </cell>
          <cell r="AO477">
            <v>0</v>
          </cell>
          <cell r="AP477">
            <v>0</v>
          </cell>
        </row>
        <row r="478">
          <cell r="S478">
            <v>0</v>
          </cell>
          <cell r="T478">
            <v>0</v>
          </cell>
          <cell r="Z478">
            <v>0</v>
          </cell>
          <cell r="AA478">
            <v>0</v>
          </cell>
          <cell r="AG478">
            <v>0</v>
          </cell>
          <cell r="AH478">
            <v>0</v>
          </cell>
          <cell r="AO478">
            <v>0</v>
          </cell>
          <cell r="AP478">
            <v>0</v>
          </cell>
        </row>
        <row r="479">
          <cell r="S479">
            <v>0</v>
          </cell>
          <cell r="T479">
            <v>0</v>
          </cell>
          <cell r="Z479">
            <v>0</v>
          </cell>
          <cell r="AA479">
            <v>0</v>
          </cell>
          <cell r="AG479">
            <v>0</v>
          </cell>
          <cell r="AH479">
            <v>0</v>
          </cell>
          <cell r="AO479">
            <v>0</v>
          </cell>
          <cell r="AP479">
            <v>0</v>
          </cell>
        </row>
        <row r="480">
          <cell r="S480">
            <v>30333.75</v>
          </cell>
          <cell r="T480">
            <v>0</v>
          </cell>
          <cell r="Z480">
            <v>0</v>
          </cell>
          <cell r="AA480">
            <v>0</v>
          </cell>
          <cell r="AG480">
            <v>0</v>
          </cell>
          <cell r="AH480">
            <v>0</v>
          </cell>
          <cell r="AO480">
            <v>30333.75</v>
          </cell>
          <cell r="AP480">
            <v>0</v>
          </cell>
        </row>
        <row r="481">
          <cell r="S481">
            <v>0</v>
          </cell>
          <cell r="T481">
            <v>0</v>
          </cell>
          <cell r="Z481">
            <v>0</v>
          </cell>
          <cell r="AA481">
            <v>0</v>
          </cell>
          <cell r="AG481">
            <v>0</v>
          </cell>
          <cell r="AH481">
            <v>0</v>
          </cell>
          <cell r="AO481">
            <v>0</v>
          </cell>
          <cell r="AP481">
            <v>0</v>
          </cell>
        </row>
        <row r="482">
          <cell r="S482">
            <v>0</v>
          </cell>
          <cell r="T482">
            <v>0</v>
          </cell>
          <cell r="Z482">
            <v>0</v>
          </cell>
          <cell r="AA482">
            <v>0</v>
          </cell>
          <cell r="AG482">
            <v>0</v>
          </cell>
          <cell r="AH482">
            <v>0</v>
          </cell>
          <cell r="AO482">
            <v>0</v>
          </cell>
          <cell r="AP482">
            <v>0</v>
          </cell>
        </row>
        <row r="483">
          <cell r="S483">
            <v>0</v>
          </cell>
          <cell r="T483">
            <v>0</v>
          </cell>
          <cell r="Z483">
            <v>0</v>
          </cell>
          <cell r="AA483">
            <v>0</v>
          </cell>
          <cell r="AG483">
            <v>0</v>
          </cell>
          <cell r="AH483">
            <v>0</v>
          </cell>
          <cell r="AO483">
            <v>0</v>
          </cell>
          <cell r="AP483">
            <v>0</v>
          </cell>
        </row>
        <row r="484">
          <cell r="S484">
            <v>0</v>
          </cell>
          <cell r="T484">
            <v>0</v>
          </cell>
          <cell r="Z484">
            <v>0</v>
          </cell>
          <cell r="AA484">
            <v>0</v>
          </cell>
          <cell r="AG484">
            <v>0</v>
          </cell>
          <cell r="AH484">
            <v>0</v>
          </cell>
          <cell r="AO484">
            <v>0</v>
          </cell>
          <cell r="AP484">
            <v>0</v>
          </cell>
        </row>
        <row r="485">
          <cell r="S485">
            <v>0</v>
          </cell>
          <cell r="T485">
            <v>0</v>
          </cell>
          <cell r="Z485">
            <v>0</v>
          </cell>
          <cell r="AA485">
            <v>0</v>
          </cell>
          <cell r="AG485">
            <v>0</v>
          </cell>
          <cell r="AH485">
            <v>0</v>
          </cell>
          <cell r="AO485">
            <v>0</v>
          </cell>
          <cell r="AP485">
            <v>0</v>
          </cell>
        </row>
        <row r="486">
          <cell r="S486">
            <v>0</v>
          </cell>
          <cell r="T486">
            <v>0</v>
          </cell>
          <cell r="Z486">
            <v>0</v>
          </cell>
          <cell r="AA486">
            <v>0</v>
          </cell>
          <cell r="AG486">
            <v>0</v>
          </cell>
          <cell r="AH486">
            <v>0</v>
          </cell>
          <cell r="AO486">
            <v>0</v>
          </cell>
          <cell r="AP486">
            <v>0</v>
          </cell>
        </row>
        <row r="487">
          <cell r="S487">
            <v>0</v>
          </cell>
          <cell r="T487">
            <v>0</v>
          </cell>
          <cell r="Z487">
            <v>0</v>
          </cell>
          <cell r="AA487">
            <v>0</v>
          </cell>
          <cell r="AG487">
            <v>0</v>
          </cell>
          <cell r="AH487">
            <v>0</v>
          </cell>
          <cell r="AO487">
            <v>0</v>
          </cell>
          <cell r="AP487">
            <v>0</v>
          </cell>
        </row>
        <row r="488">
          <cell r="S488">
            <v>0</v>
          </cell>
          <cell r="T488">
            <v>0</v>
          </cell>
          <cell r="Z488">
            <v>0</v>
          </cell>
          <cell r="AA488">
            <v>0</v>
          </cell>
          <cell r="AG488">
            <v>0</v>
          </cell>
          <cell r="AH488">
            <v>0</v>
          </cell>
          <cell r="AO488">
            <v>0</v>
          </cell>
          <cell r="AP488">
            <v>0</v>
          </cell>
        </row>
        <row r="489">
          <cell r="S489">
            <v>0</v>
          </cell>
          <cell r="T489">
            <v>0</v>
          </cell>
          <cell r="Z489">
            <v>0</v>
          </cell>
          <cell r="AA489">
            <v>0</v>
          </cell>
          <cell r="AG489">
            <v>0</v>
          </cell>
          <cell r="AH489">
            <v>0</v>
          </cell>
          <cell r="AO489">
            <v>0</v>
          </cell>
          <cell r="AP489">
            <v>0</v>
          </cell>
        </row>
        <row r="490">
          <cell r="S490">
            <v>0</v>
          </cell>
          <cell r="T490">
            <v>0</v>
          </cell>
          <cell r="Z490">
            <v>0</v>
          </cell>
          <cell r="AA490">
            <v>0</v>
          </cell>
          <cell r="AG490">
            <v>0</v>
          </cell>
          <cell r="AH490">
            <v>0</v>
          </cell>
          <cell r="AO490">
            <v>0</v>
          </cell>
          <cell r="AP490">
            <v>0</v>
          </cell>
        </row>
        <row r="491">
          <cell r="S491">
            <v>0</v>
          </cell>
          <cell r="T491">
            <v>0</v>
          </cell>
          <cell r="Z491">
            <v>0</v>
          </cell>
          <cell r="AA491">
            <v>0</v>
          </cell>
          <cell r="AG491">
            <v>0</v>
          </cell>
          <cell r="AH491">
            <v>0</v>
          </cell>
          <cell r="AO491">
            <v>0</v>
          </cell>
          <cell r="AP491">
            <v>0</v>
          </cell>
        </row>
        <row r="492">
          <cell r="S492">
            <v>0</v>
          </cell>
          <cell r="T492">
            <v>0</v>
          </cell>
          <cell r="Z492">
            <v>0</v>
          </cell>
          <cell r="AA492">
            <v>0</v>
          </cell>
          <cell r="AG492">
            <v>0</v>
          </cell>
          <cell r="AH492">
            <v>0</v>
          </cell>
          <cell r="AO492">
            <v>0</v>
          </cell>
          <cell r="AP492">
            <v>0</v>
          </cell>
        </row>
        <row r="493">
          <cell r="S493">
            <v>0</v>
          </cell>
          <cell r="T493">
            <v>0</v>
          </cell>
          <cell r="Z493">
            <v>0</v>
          </cell>
          <cell r="AA493">
            <v>0</v>
          </cell>
          <cell r="AG493">
            <v>0</v>
          </cell>
          <cell r="AH493">
            <v>0</v>
          </cell>
          <cell r="AO493">
            <v>0</v>
          </cell>
          <cell r="AP493">
            <v>0</v>
          </cell>
        </row>
        <row r="494">
          <cell r="S494">
            <v>0</v>
          </cell>
          <cell r="T494">
            <v>0</v>
          </cell>
          <cell r="Z494">
            <v>0</v>
          </cell>
          <cell r="AA494">
            <v>0</v>
          </cell>
          <cell r="AG494">
            <v>0</v>
          </cell>
          <cell r="AH494">
            <v>0</v>
          </cell>
          <cell r="AO494">
            <v>0</v>
          </cell>
          <cell r="AP494">
            <v>0</v>
          </cell>
        </row>
        <row r="495">
          <cell r="S495">
            <v>0</v>
          </cell>
          <cell r="T495">
            <v>0</v>
          </cell>
          <cell r="Z495">
            <v>0</v>
          </cell>
          <cell r="AA495">
            <v>0</v>
          </cell>
          <cell r="AG495">
            <v>0</v>
          </cell>
          <cell r="AH495">
            <v>0</v>
          </cell>
          <cell r="AO495">
            <v>0</v>
          </cell>
          <cell r="AP495">
            <v>0</v>
          </cell>
        </row>
        <row r="496">
          <cell r="S496">
            <v>0</v>
          </cell>
          <cell r="T496">
            <v>0</v>
          </cell>
          <cell r="Z496">
            <v>0</v>
          </cell>
          <cell r="AA496">
            <v>0</v>
          </cell>
          <cell r="AG496">
            <v>0</v>
          </cell>
          <cell r="AH496">
            <v>0</v>
          </cell>
          <cell r="AO496">
            <v>0</v>
          </cell>
          <cell r="AP496">
            <v>0</v>
          </cell>
        </row>
        <row r="497">
          <cell r="S497">
            <v>0</v>
          </cell>
          <cell r="T497">
            <v>0</v>
          </cell>
          <cell r="Z497">
            <v>0</v>
          </cell>
          <cell r="AA497">
            <v>0</v>
          </cell>
          <cell r="AG497">
            <v>0</v>
          </cell>
          <cell r="AH497">
            <v>0</v>
          </cell>
          <cell r="AO497">
            <v>0</v>
          </cell>
          <cell r="AP497">
            <v>0</v>
          </cell>
        </row>
        <row r="498">
          <cell r="S498">
            <v>0</v>
          </cell>
          <cell r="T498">
            <v>0</v>
          </cell>
          <cell r="Z498">
            <v>0</v>
          </cell>
          <cell r="AA498">
            <v>0</v>
          </cell>
          <cell r="AG498">
            <v>0</v>
          </cell>
          <cell r="AH498">
            <v>0</v>
          </cell>
          <cell r="AO498">
            <v>0</v>
          </cell>
          <cell r="AP498">
            <v>0</v>
          </cell>
        </row>
        <row r="499">
          <cell r="S499">
            <v>0</v>
          </cell>
          <cell r="T499">
            <v>0</v>
          </cell>
          <cell r="Z499">
            <v>0</v>
          </cell>
          <cell r="AA499">
            <v>0</v>
          </cell>
          <cell r="AG499">
            <v>0</v>
          </cell>
          <cell r="AH499">
            <v>0</v>
          </cell>
          <cell r="AO499">
            <v>0</v>
          </cell>
          <cell r="AP499">
            <v>0</v>
          </cell>
        </row>
        <row r="500">
          <cell r="S500">
            <v>0</v>
          </cell>
          <cell r="T500">
            <v>0</v>
          </cell>
          <cell r="Z500">
            <v>0</v>
          </cell>
          <cell r="AA500">
            <v>0</v>
          </cell>
          <cell r="AG500">
            <v>0</v>
          </cell>
          <cell r="AH500">
            <v>0</v>
          </cell>
          <cell r="AO500">
            <v>0</v>
          </cell>
          <cell r="AP500">
            <v>0</v>
          </cell>
        </row>
        <row r="501">
          <cell r="S501">
            <v>0</v>
          </cell>
          <cell r="T501">
            <v>0</v>
          </cell>
          <cell r="Z501">
            <v>0</v>
          </cell>
          <cell r="AA501">
            <v>0</v>
          </cell>
          <cell r="AG501">
            <v>0</v>
          </cell>
          <cell r="AH501">
            <v>0</v>
          </cell>
          <cell r="AO501">
            <v>0</v>
          </cell>
          <cell r="AP501">
            <v>0</v>
          </cell>
        </row>
        <row r="502">
          <cell r="S502">
            <v>0</v>
          </cell>
          <cell r="T502">
            <v>0</v>
          </cell>
          <cell r="Z502">
            <v>0</v>
          </cell>
          <cell r="AA502">
            <v>0</v>
          </cell>
          <cell r="AG502">
            <v>0</v>
          </cell>
          <cell r="AH502">
            <v>0</v>
          </cell>
          <cell r="AO502">
            <v>0</v>
          </cell>
          <cell r="AP502">
            <v>0</v>
          </cell>
        </row>
        <row r="503">
          <cell r="S503">
            <v>0</v>
          </cell>
          <cell r="T503">
            <v>0</v>
          </cell>
          <cell r="Z503">
            <v>0</v>
          </cell>
          <cell r="AA503">
            <v>0</v>
          </cell>
          <cell r="AG503">
            <v>0</v>
          </cell>
          <cell r="AH503">
            <v>0</v>
          </cell>
          <cell r="AO503">
            <v>0</v>
          </cell>
          <cell r="AP503">
            <v>0</v>
          </cell>
        </row>
        <row r="504">
          <cell r="S504">
            <v>0</v>
          </cell>
          <cell r="T504">
            <v>0</v>
          </cell>
          <cell r="Z504">
            <v>0</v>
          </cell>
          <cell r="AA504">
            <v>0</v>
          </cell>
          <cell r="AG504">
            <v>0</v>
          </cell>
          <cell r="AH504">
            <v>0</v>
          </cell>
          <cell r="AO504">
            <v>0</v>
          </cell>
          <cell r="AP504">
            <v>0</v>
          </cell>
        </row>
        <row r="505">
          <cell r="S505">
            <v>0</v>
          </cell>
          <cell r="T505">
            <v>0</v>
          </cell>
          <cell r="Z505">
            <v>0</v>
          </cell>
          <cell r="AA505">
            <v>0</v>
          </cell>
          <cell r="AG505">
            <v>0</v>
          </cell>
          <cell r="AH505">
            <v>0</v>
          </cell>
          <cell r="AO505">
            <v>0</v>
          </cell>
          <cell r="AP505">
            <v>0</v>
          </cell>
        </row>
        <row r="506">
          <cell r="S506">
            <v>0</v>
          </cell>
          <cell r="T506">
            <v>0</v>
          </cell>
          <cell r="Z506">
            <v>0</v>
          </cell>
          <cell r="AA506">
            <v>0</v>
          </cell>
          <cell r="AG506">
            <v>0</v>
          </cell>
          <cell r="AH506">
            <v>0</v>
          </cell>
          <cell r="AO506">
            <v>0</v>
          </cell>
          <cell r="AP506">
            <v>0</v>
          </cell>
        </row>
        <row r="507">
          <cell r="S507">
            <v>0</v>
          </cell>
          <cell r="T507">
            <v>0</v>
          </cell>
          <cell r="Z507">
            <v>0</v>
          </cell>
          <cell r="AA507">
            <v>0</v>
          </cell>
          <cell r="AG507">
            <v>0</v>
          </cell>
          <cell r="AH507">
            <v>0</v>
          </cell>
          <cell r="AO507">
            <v>0</v>
          </cell>
          <cell r="AP507">
            <v>0</v>
          </cell>
        </row>
        <row r="508">
          <cell r="S508">
            <v>0</v>
          </cell>
          <cell r="T508">
            <v>0</v>
          </cell>
          <cell r="Z508">
            <v>0</v>
          </cell>
          <cell r="AA508">
            <v>0</v>
          </cell>
          <cell r="AG508">
            <v>0</v>
          </cell>
          <cell r="AH508">
            <v>0</v>
          </cell>
          <cell r="AO508">
            <v>0</v>
          </cell>
          <cell r="AP508">
            <v>0</v>
          </cell>
        </row>
        <row r="509">
          <cell r="S509">
            <v>0</v>
          </cell>
          <cell r="T509">
            <v>0</v>
          </cell>
          <cell r="Z509">
            <v>0</v>
          </cell>
          <cell r="AA509">
            <v>0</v>
          </cell>
          <cell r="AG509">
            <v>0</v>
          </cell>
          <cell r="AH509">
            <v>0</v>
          </cell>
          <cell r="AO509">
            <v>0</v>
          </cell>
          <cell r="AP509">
            <v>0</v>
          </cell>
        </row>
        <row r="510">
          <cell r="S510">
            <v>0</v>
          </cell>
          <cell r="T510">
            <v>0</v>
          </cell>
          <cell r="Z510">
            <v>0</v>
          </cell>
          <cell r="AA510">
            <v>0</v>
          </cell>
          <cell r="AG510">
            <v>0</v>
          </cell>
          <cell r="AH510">
            <v>0</v>
          </cell>
          <cell r="AO510">
            <v>0</v>
          </cell>
          <cell r="AP510">
            <v>0</v>
          </cell>
        </row>
        <row r="511">
          <cell r="S511">
            <v>1006450.37</v>
          </cell>
          <cell r="T511">
            <v>0</v>
          </cell>
          <cell r="Z511">
            <v>0</v>
          </cell>
          <cell r="AA511">
            <v>0</v>
          </cell>
          <cell r="AG511">
            <v>0</v>
          </cell>
          <cell r="AH511">
            <v>0</v>
          </cell>
          <cell r="AO511">
            <v>1006450.37</v>
          </cell>
          <cell r="AP511">
            <v>0</v>
          </cell>
        </row>
        <row r="512">
          <cell r="S512">
            <v>0</v>
          </cell>
          <cell r="T512">
            <v>0</v>
          </cell>
          <cell r="Z512">
            <v>0</v>
          </cell>
          <cell r="AA512">
            <v>0</v>
          </cell>
          <cell r="AG512">
            <v>0</v>
          </cell>
          <cell r="AH512">
            <v>0</v>
          </cell>
          <cell r="AO512">
            <v>0</v>
          </cell>
          <cell r="AP512">
            <v>0</v>
          </cell>
        </row>
        <row r="513">
          <cell r="S513">
            <v>0</v>
          </cell>
          <cell r="T513">
            <v>0</v>
          </cell>
          <cell r="Z513">
            <v>600420.34</v>
          </cell>
          <cell r="AA513">
            <v>0</v>
          </cell>
          <cell r="AG513">
            <v>0</v>
          </cell>
          <cell r="AH513">
            <v>0</v>
          </cell>
          <cell r="AO513">
            <v>600420.34</v>
          </cell>
          <cell r="AP513">
            <v>0</v>
          </cell>
        </row>
        <row r="514">
          <cell r="S514">
            <v>0</v>
          </cell>
          <cell r="T514">
            <v>0</v>
          </cell>
          <cell r="Z514">
            <v>0</v>
          </cell>
          <cell r="AA514">
            <v>0</v>
          </cell>
          <cell r="AG514">
            <v>0</v>
          </cell>
          <cell r="AH514">
            <v>0</v>
          </cell>
          <cell r="AO514">
            <v>0</v>
          </cell>
          <cell r="AP514">
            <v>0</v>
          </cell>
        </row>
        <row r="515">
          <cell r="S515">
            <v>0</v>
          </cell>
          <cell r="T515">
            <v>0</v>
          </cell>
          <cell r="Z515">
            <v>0</v>
          </cell>
          <cell r="AA515">
            <v>0</v>
          </cell>
          <cell r="AG515">
            <v>0</v>
          </cell>
          <cell r="AH515">
            <v>0</v>
          </cell>
          <cell r="AO515">
            <v>0</v>
          </cell>
          <cell r="AP515">
            <v>0</v>
          </cell>
        </row>
        <row r="516">
          <cell r="S516">
            <v>0</v>
          </cell>
          <cell r="T516">
            <v>0</v>
          </cell>
          <cell r="Z516">
            <v>0</v>
          </cell>
          <cell r="AA516">
            <v>0</v>
          </cell>
          <cell r="AG516">
            <v>0</v>
          </cell>
          <cell r="AH516">
            <v>0</v>
          </cell>
          <cell r="AO516">
            <v>0</v>
          </cell>
          <cell r="AP516">
            <v>0</v>
          </cell>
        </row>
        <row r="517">
          <cell r="S517">
            <v>0</v>
          </cell>
          <cell r="T517">
            <v>0</v>
          </cell>
          <cell r="Z517">
            <v>0</v>
          </cell>
          <cell r="AA517">
            <v>0</v>
          </cell>
          <cell r="AG517">
            <v>0</v>
          </cell>
          <cell r="AH517">
            <v>0</v>
          </cell>
          <cell r="AO517">
            <v>0</v>
          </cell>
          <cell r="AP517">
            <v>0</v>
          </cell>
        </row>
        <row r="518">
          <cell r="S518">
            <v>0</v>
          </cell>
          <cell r="T518">
            <v>0</v>
          </cell>
          <cell r="Z518">
            <v>0</v>
          </cell>
          <cell r="AA518">
            <v>0</v>
          </cell>
          <cell r="AG518">
            <v>0</v>
          </cell>
          <cell r="AH518">
            <v>0</v>
          </cell>
          <cell r="AO518">
            <v>0</v>
          </cell>
          <cell r="AP518">
            <v>0</v>
          </cell>
        </row>
        <row r="519">
          <cell r="S519">
            <v>0</v>
          </cell>
          <cell r="T519">
            <v>0</v>
          </cell>
          <cell r="Z519">
            <v>0</v>
          </cell>
          <cell r="AA519">
            <v>0</v>
          </cell>
          <cell r="AG519">
            <v>0</v>
          </cell>
          <cell r="AH519">
            <v>0</v>
          </cell>
          <cell r="AO519">
            <v>0</v>
          </cell>
          <cell r="AP519">
            <v>0</v>
          </cell>
        </row>
        <row r="520">
          <cell r="S520">
            <v>0</v>
          </cell>
          <cell r="T520">
            <v>0</v>
          </cell>
          <cell r="Z520">
            <v>0</v>
          </cell>
          <cell r="AA520">
            <v>0</v>
          </cell>
          <cell r="AG520">
            <v>0</v>
          </cell>
          <cell r="AH520">
            <v>0</v>
          </cell>
          <cell r="AO520">
            <v>0</v>
          </cell>
          <cell r="AP520">
            <v>0</v>
          </cell>
        </row>
        <row r="521">
          <cell r="S521">
            <v>0</v>
          </cell>
          <cell r="T521">
            <v>0</v>
          </cell>
          <cell r="Z521">
            <v>0</v>
          </cell>
          <cell r="AA521">
            <v>0</v>
          </cell>
          <cell r="AG521">
            <v>0</v>
          </cell>
          <cell r="AH521">
            <v>0</v>
          </cell>
          <cell r="AO521">
            <v>0</v>
          </cell>
          <cell r="AP521">
            <v>0</v>
          </cell>
        </row>
        <row r="522">
          <cell r="S522">
            <v>0</v>
          </cell>
          <cell r="T522">
            <v>0</v>
          </cell>
          <cell r="Z522">
            <v>0</v>
          </cell>
          <cell r="AA522">
            <v>0</v>
          </cell>
          <cell r="AG522">
            <v>0</v>
          </cell>
          <cell r="AH522">
            <v>0</v>
          </cell>
          <cell r="AO522">
            <v>0</v>
          </cell>
          <cell r="AP522">
            <v>0</v>
          </cell>
        </row>
        <row r="523">
          <cell r="S523">
            <v>0</v>
          </cell>
          <cell r="T523">
            <v>0</v>
          </cell>
          <cell r="Z523">
            <v>0</v>
          </cell>
          <cell r="AA523">
            <v>0</v>
          </cell>
          <cell r="AG523">
            <v>0</v>
          </cell>
          <cell r="AH523">
            <v>0</v>
          </cell>
          <cell r="AO523">
            <v>0</v>
          </cell>
          <cell r="AP523">
            <v>0</v>
          </cell>
        </row>
        <row r="524">
          <cell r="S524">
            <v>0</v>
          </cell>
          <cell r="T524">
            <v>0</v>
          </cell>
          <cell r="Z524">
            <v>0</v>
          </cell>
          <cell r="AA524">
            <v>0</v>
          </cell>
          <cell r="AG524">
            <v>0</v>
          </cell>
          <cell r="AH524">
            <v>0</v>
          </cell>
          <cell r="AO524">
            <v>0</v>
          </cell>
          <cell r="AP524">
            <v>0</v>
          </cell>
        </row>
        <row r="525">
          <cell r="S525">
            <v>0</v>
          </cell>
          <cell r="T525">
            <v>0</v>
          </cell>
          <cell r="Z525">
            <v>0</v>
          </cell>
          <cell r="AA525">
            <v>0</v>
          </cell>
          <cell r="AG525">
            <v>0</v>
          </cell>
          <cell r="AH525">
            <v>0</v>
          </cell>
          <cell r="AO525">
            <v>0</v>
          </cell>
          <cell r="AP525">
            <v>0</v>
          </cell>
        </row>
        <row r="526">
          <cell r="S526">
            <v>0</v>
          </cell>
          <cell r="T526">
            <v>0</v>
          </cell>
          <cell r="Z526">
            <v>0</v>
          </cell>
          <cell r="AA526">
            <v>0</v>
          </cell>
          <cell r="AG526">
            <v>0</v>
          </cell>
          <cell r="AH526">
            <v>0</v>
          </cell>
          <cell r="AO526">
            <v>0</v>
          </cell>
          <cell r="AP526">
            <v>0</v>
          </cell>
        </row>
        <row r="527">
          <cell r="S527">
            <v>0</v>
          </cell>
          <cell r="T527">
            <v>0</v>
          </cell>
          <cell r="Z527">
            <v>0</v>
          </cell>
          <cell r="AA527">
            <v>0</v>
          </cell>
          <cell r="AG527">
            <v>0</v>
          </cell>
          <cell r="AH527">
            <v>0</v>
          </cell>
          <cell r="AO527">
            <v>0</v>
          </cell>
          <cell r="AP527">
            <v>0</v>
          </cell>
        </row>
        <row r="528">
          <cell r="S528">
            <v>0</v>
          </cell>
          <cell r="T528">
            <v>0</v>
          </cell>
          <cell r="Z528">
            <v>0</v>
          </cell>
          <cell r="AA528">
            <v>0</v>
          </cell>
          <cell r="AG528">
            <v>0</v>
          </cell>
          <cell r="AH528">
            <v>0</v>
          </cell>
          <cell r="AO528">
            <v>0</v>
          </cell>
          <cell r="AP528">
            <v>0</v>
          </cell>
        </row>
        <row r="529">
          <cell r="S529">
            <v>0</v>
          </cell>
          <cell r="T529">
            <v>0</v>
          </cell>
          <cell r="Z529">
            <v>0</v>
          </cell>
          <cell r="AA529">
            <v>0</v>
          </cell>
          <cell r="AG529">
            <v>0</v>
          </cell>
          <cell r="AH529">
            <v>0</v>
          </cell>
          <cell r="AO529">
            <v>0</v>
          </cell>
          <cell r="AP529">
            <v>0</v>
          </cell>
        </row>
        <row r="530">
          <cell r="S530">
            <v>0</v>
          </cell>
          <cell r="T530">
            <v>0</v>
          </cell>
          <cell r="Z530">
            <v>0</v>
          </cell>
          <cell r="AA530">
            <v>0</v>
          </cell>
          <cell r="AG530">
            <v>0</v>
          </cell>
          <cell r="AH530">
            <v>0</v>
          </cell>
          <cell r="AO530">
            <v>0</v>
          </cell>
          <cell r="AP530">
            <v>0</v>
          </cell>
        </row>
        <row r="531">
          <cell r="S531">
            <v>0</v>
          </cell>
          <cell r="T531">
            <v>0</v>
          </cell>
          <cell r="Z531">
            <v>0</v>
          </cell>
          <cell r="AA531">
            <v>0</v>
          </cell>
          <cell r="AG531">
            <v>0</v>
          </cell>
          <cell r="AH531">
            <v>0</v>
          </cell>
          <cell r="AO531">
            <v>0</v>
          </cell>
          <cell r="AP531">
            <v>0</v>
          </cell>
        </row>
        <row r="532">
          <cell r="S532">
            <v>0</v>
          </cell>
          <cell r="T532">
            <v>0</v>
          </cell>
          <cell r="Z532">
            <v>0</v>
          </cell>
          <cell r="AA532">
            <v>0</v>
          </cell>
          <cell r="AG532">
            <v>0</v>
          </cell>
          <cell r="AH532">
            <v>0</v>
          </cell>
          <cell r="AO532">
            <v>0</v>
          </cell>
          <cell r="AP532">
            <v>0</v>
          </cell>
        </row>
        <row r="533">
          <cell r="S533">
            <v>0</v>
          </cell>
          <cell r="T533">
            <v>0</v>
          </cell>
          <cell r="Z533">
            <v>0</v>
          </cell>
          <cell r="AA533">
            <v>0</v>
          </cell>
          <cell r="AG533">
            <v>0</v>
          </cell>
          <cell r="AH533">
            <v>0</v>
          </cell>
          <cell r="AO533">
            <v>0</v>
          </cell>
          <cell r="AP533">
            <v>0</v>
          </cell>
        </row>
        <row r="534">
          <cell r="S534">
            <v>27000</v>
          </cell>
          <cell r="T534">
            <v>0</v>
          </cell>
          <cell r="Z534">
            <v>0</v>
          </cell>
          <cell r="AA534">
            <v>0</v>
          </cell>
          <cell r="AG534">
            <v>0</v>
          </cell>
          <cell r="AH534">
            <v>0</v>
          </cell>
          <cell r="AO534">
            <v>27000</v>
          </cell>
          <cell r="AP534">
            <v>0</v>
          </cell>
        </row>
        <row r="535">
          <cell r="S535">
            <v>0</v>
          </cell>
          <cell r="T535">
            <v>0</v>
          </cell>
          <cell r="Z535">
            <v>0</v>
          </cell>
          <cell r="AA535">
            <v>0</v>
          </cell>
          <cell r="AG535">
            <v>0</v>
          </cell>
          <cell r="AH535">
            <v>0</v>
          </cell>
          <cell r="AO535">
            <v>0</v>
          </cell>
          <cell r="AP535">
            <v>0</v>
          </cell>
        </row>
        <row r="536">
          <cell r="S536">
            <v>0</v>
          </cell>
          <cell r="T536">
            <v>0</v>
          </cell>
          <cell r="Z536">
            <v>0</v>
          </cell>
          <cell r="AA536">
            <v>0</v>
          </cell>
          <cell r="AG536">
            <v>0</v>
          </cell>
          <cell r="AH536">
            <v>0</v>
          </cell>
          <cell r="AO536">
            <v>0</v>
          </cell>
          <cell r="AP536">
            <v>0</v>
          </cell>
        </row>
        <row r="537">
          <cell r="S537">
            <v>0</v>
          </cell>
          <cell r="T537">
            <v>0</v>
          </cell>
          <cell r="Z537">
            <v>0</v>
          </cell>
          <cell r="AA537">
            <v>0</v>
          </cell>
          <cell r="AG537">
            <v>0</v>
          </cell>
          <cell r="AH537">
            <v>0</v>
          </cell>
          <cell r="AO537">
            <v>0</v>
          </cell>
          <cell r="AP537">
            <v>0</v>
          </cell>
        </row>
        <row r="538">
          <cell r="S538">
            <v>0</v>
          </cell>
          <cell r="T538">
            <v>0</v>
          </cell>
          <cell r="Z538">
            <v>0</v>
          </cell>
          <cell r="AA538">
            <v>0</v>
          </cell>
          <cell r="AG538">
            <v>0</v>
          </cell>
          <cell r="AH538">
            <v>0</v>
          </cell>
          <cell r="AO538">
            <v>0</v>
          </cell>
          <cell r="AP538">
            <v>0</v>
          </cell>
        </row>
        <row r="539">
          <cell r="S539">
            <v>0</v>
          </cell>
          <cell r="T539">
            <v>0</v>
          </cell>
          <cell r="Z539">
            <v>0</v>
          </cell>
          <cell r="AA539">
            <v>0</v>
          </cell>
          <cell r="AG539">
            <v>0</v>
          </cell>
          <cell r="AH539">
            <v>0</v>
          </cell>
          <cell r="AO539">
            <v>0</v>
          </cell>
          <cell r="AP539">
            <v>0</v>
          </cell>
        </row>
        <row r="540">
          <cell r="S540">
            <v>0</v>
          </cell>
          <cell r="T540">
            <v>0</v>
          </cell>
          <cell r="Z540">
            <v>0</v>
          </cell>
          <cell r="AA540">
            <v>0</v>
          </cell>
          <cell r="AG540">
            <v>0</v>
          </cell>
          <cell r="AH540">
            <v>0</v>
          </cell>
          <cell r="AO540">
            <v>0</v>
          </cell>
          <cell r="AP540">
            <v>0</v>
          </cell>
        </row>
        <row r="541">
          <cell r="S541">
            <v>0</v>
          </cell>
          <cell r="T541">
            <v>0</v>
          </cell>
          <cell r="Z541">
            <v>0</v>
          </cell>
          <cell r="AA541">
            <v>0</v>
          </cell>
          <cell r="AG541">
            <v>0</v>
          </cell>
          <cell r="AH541">
            <v>0</v>
          </cell>
          <cell r="AO541">
            <v>0</v>
          </cell>
          <cell r="AP541">
            <v>0</v>
          </cell>
        </row>
        <row r="542">
          <cell r="S542">
            <v>0</v>
          </cell>
          <cell r="T542">
            <v>0</v>
          </cell>
          <cell r="Z542">
            <v>0</v>
          </cell>
          <cell r="AA542">
            <v>0</v>
          </cell>
          <cell r="AG542">
            <v>0</v>
          </cell>
          <cell r="AH542">
            <v>0</v>
          </cell>
          <cell r="AO542">
            <v>0</v>
          </cell>
          <cell r="AP542">
            <v>0</v>
          </cell>
        </row>
        <row r="543">
          <cell r="S543">
            <v>0</v>
          </cell>
          <cell r="T543">
            <v>0</v>
          </cell>
          <cell r="Z543">
            <v>0</v>
          </cell>
          <cell r="AA543">
            <v>0</v>
          </cell>
          <cell r="AG543">
            <v>0</v>
          </cell>
          <cell r="AH543">
            <v>0</v>
          </cell>
          <cell r="AO543">
            <v>0</v>
          </cell>
          <cell r="AP543">
            <v>0</v>
          </cell>
        </row>
        <row r="544">
          <cell r="S544">
            <v>0</v>
          </cell>
          <cell r="T544">
            <v>0</v>
          </cell>
          <cell r="Z544">
            <v>0</v>
          </cell>
          <cell r="AA544">
            <v>0</v>
          </cell>
          <cell r="AG544">
            <v>0</v>
          </cell>
          <cell r="AH544">
            <v>0</v>
          </cell>
          <cell r="AO544">
            <v>0</v>
          </cell>
          <cell r="AP544">
            <v>0</v>
          </cell>
        </row>
        <row r="545">
          <cell r="S545">
            <v>0</v>
          </cell>
          <cell r="T545">
            <v>0</v>
          </cell>
          <cell r="Z545">
            <v>0</v>
          </cell>
          <cell r="AA545">
            <v>0</v>
          </cell>
          <cell r="AG545">
            <v>0</v>
          </cell>
          <cell r="AH545">
            <v>0</v>
          </cell>
          <cell r="AO545">
            <v>0</v>
          </cell>
          <cell r="AP545">
            <v>0</v>
          </cell>
        </row>
        <row r="546">
          <cell r="S546">
            <v>0</v>
          </cell>
          <cell r="T546">
            <v>0</v>
          </cell>
          <cell r="Z546">
            <v>0</v>
          </cell>
          <cell r="AA546">
            <v>0</v>
          </cell>
          <cell r="AG546">
            <v>0</v>
          </cell>
          <cell r="AH546">
            <v>0</v>
          </cell>
          <cell r="AO546">
            <v>0</v>
          </cell>
          <cell r="AP546">
            <v>0</v>
          </cell>
        </row>
        <row r="547">
          <cell r="S547">
            <v>0</v>
          </cell>
          <cell r="T547">
            <v>0</v>
          </cell>
          <cell r="Z547">
            <v>0</v>
          </cell>
          <cell r="AA547">
            <v>0</v>
          </cell>
          <cell r="AG547">
            <v>0</v>
          </cell>
          <cell r="AH547">
            <v>0</v>
          </cell>
          <cell r="AO547">
            <v>0</v>
          </cell>
          <cell r="AP547">
            <v>0</v>
          </cell>
        </row>
        <row r="548">
          <cell r="S548">
            <v>0</v>
          </cell>
          <cell r="T548">
            <v>0</v>
          </cell>
          <cell r="Z548">
            <v>0</v>
          </cell>
          <cell r="AA548">
            <v>0</v>
          </cell>
          <cell r="AG548">
            <v>0</v>
          </cell>
          <cell r="AH548">
            <v>0</v>
          </cell>
          <cell r="AO548">
            <v>0</v>
          </cell>
          <cell r="AP548">
            <v>0</v>
          </cell>
        </row>
        <row r="549">
          <cell r="S549">
            <v>0</v>
          </cell>
          <cell r="T549">
            <v>0</v>
          </cell>
          <cell r="Z549">
            <v>0</v>
          </cell>
          <cell r="AA549">
            <v>0</v>
          </cell>
          <cell r="AG549">
            <v>0</v>
          </cell>
          <cell r="AH549">
            <v>0</v>
          </cell>
          <cell r="AO549">
            <v>0</v>
          </cell>
          <cell r="AP549">
            <v>0</v>
          </cell>
        </row>
        <row r="550">
          <cell r="S550">
            <v>0</v>
          </cell>
          <cell r="T550">
            <v>0</v>
          </cell>
          <cell r="Z550">
            <v>0</v>
          </cell>
          <cell r="AA550">
            <v>0</v>
          </cell>
          <cell r="AG550">
            <v>0</v>
          </cell>
          <cell r="AH550">
            <v>0</v>
          </cell>
          <cell r="AO550">
            <v>0</v>
          </cell>
          <cell r="AP550">
            <v>0</v>
          </cell>
        </row>
        <row r="551">
          <cell r="S551">
            <v>0</v>
          </cell>
          <cell r="T551">
            <v>0</v>
          </cell>
          <cell r="Z551">
            <v>0</v>
          </cell>
          <cell r="AA551">
            <v>0</v>
          </cell>
          <cell r="AG551">
            <v>0</v>
          </cell>
          <cell r="AH551">
            <v>0</v>
          </cell>
          <cell r="AO551">
            <v>0</v>
          </cell>
          <cell r="AP551">
            <v>0</v>
          </cell>
        </row>
        <row r="552">
          <cell r="S552">
            <v>0</v>
          </cell>
          <cell r="T552">
            <v>0</v>
          </cell>
          <cell r="Z552">
            <v>0</v>
          </cell>
          <cell r="AA552">
            <v>0</v>
          </cell>
          <cell r="AG552">
            <v>0</v>
          </cell>
          <cell r="AH552">
            <v>0</v>
          </cell>
          <cell r="AO552">
            <v>0</v>
          </cell>
          <cell r="AP552">
            <v>0</v>
          </cell>
        </row>
        <row r="553">
          <cell r="S553">
            <v>0</v>
          </cell>
          <cell r="T553">
            <v>0</v>
          </cell>
          <cell r="Z553">
            <v>0</v>
          </cell>
          <cell r="AA553">
            <v>0</v>
          </cell>
          <cell r="AG553">
            <v>0</v>
          </cell>
          <cell r="AH553">
            <v>0</v>
          </cell>
          <cell r="AO553">
            <v>0</v>
          </cell>
          <cell r="AP553">
            <v>0</v>
          </cell>
        </row>
        <row r="554">
          <cell r="S554">
            <v>0</v>
          </cell>
          <cell r="T554">
            <v>0</v>
          </cell>
          <cell r="Z554">
            <v>0</v>
          </cell>
          <cell r="AA554">
            <v>0</v>
          </cell>
          <cell r="AG554">
            <v>0</v>
          </cell>
          <cell r="AH554">
            <v>0</v>
          </cell>
          <cell r="AO554">
            <v>0</v>
          </cell>
          <cell r="AP554">
            <v>0</v>
          </cell>
        </row>
        <row r="555">
          <cell r="S555">
            <v>0</v>
          </cell>
          <cell r="T555">
            <v>0</v>
          </cell>
          <cell r="Z555">
            <v>0</v>
          </cell>
          <cell r="AA555">
            <v>0</v>
          </cell>
          <cell r="AG555">
            <v>0</v>
          </cell>
          <cell r="AH555">
            <v>0</v>
          </cell>
          <cell r="AO555">
            <v>0</v>
          </cell>
          <cell r="AP555">
            <v>0</v>
          </cell>
        </row>
        <row r="556">
          <cell r="S556">
            <v>0</v>
          </cell>
          <cell r="T556">
            <v>0</v>
          </cell>
          <cell r="Z556">
            <v>0</v>
          </cell>
          <cell r="AA556">
            <v>0</v>
          </cell>
          <cell r="AG556">
            <v>0</v>
          </cell>
          <cell r="AH556">
            <v>0</v>
          </cell>
          <cell r="AO556">
            <v>0</v>
          </cell>
          <cell r="AP556">
            <v>0</v>
          </cell>
        </row>
        <row r="557">
          <cell r="S557">
            <v>0</v>
          </cell>
          <cell r="T557">
            <v>0</v>
          </cell>
          <cell r="Z557">
            <v>0</v>
          </cell>
          <cell r="AA557">
            <v>0</v>
          </cell>
          <cell r="AG557">
            <v>0</v>
          </cell>
          <cell r="AH557">
            <v>0</v>
          </cell>
          <cell r="AO557">
            <v>0</v>
          </cell>
          <cell r="AP557">
            <v>0</v>
          </cell>
        </row>
        <row r="558">
          <cell r="S558">
            <v>0</v>
          </cell>
          <cell r="T558">
            <v>0</v>
          </cell>
          <cell r="Z558">
            <v>0</v>
          </cell>
          <cell r="AA558">
            <v>0</v>
          </cell>
          <cell r="AG558">
            <v>0</v>
          </cell>
          <cell r="AH558">
            <v>0</v>
          </cell>
          <cell r="AO558">
            <v>0</v>
          </cell>
          <cell r="AP558">
            <v>0</v>
          </cell>
        </row>
        <row r="559">
          <cell r="S559">
            <v>0</v>
          </cell>
          <cell r="T559">
            <v>0</v>
          </cell>
          <cell r="Z559">
            <v>0</v>
          </cell>
          <cell r="AA559">
            <v>0</v>
          </cell>
          <cell r="AG559">
            <v>0</v>
          </cell>
          <cell r="AH559">
            <v>0</v>
          </cell>
          <cell r="AO559">
            <v>0</v>
          </cell>
          <cell r="AP559">
            <v>0</v>
          </cell>
        </row>
        <row r="560">
          <cell r="S560">
            <v>0</v>
          </cell>
          <cell r="T560">
            <v>0</v>
          </cell>
          <cell r="Z560">
            <v>0</v>
          </cell>
          <cell r="AA560">
            <v>0</v>
          </cell>
          <cell r="AG560">
            <v>0</v>
          </cell>
          <cell r="AH560">
            <v>0</v>
          </cell>
          <cell r="AO560">
            <v>0</v>
          </cell>
          <cell r="AP560">
            <v>0</v>
          </cell>
        </row>
        <row r="561">
          <cell r="S561">
            <v>0</v>
          </cell>
          <cell r="T561">
            <v>0</v>
          </cell>
          <cell r="Z561">
            <v>0</v>
          </cell>
          <cell r="AA561">
            <v>0</v>
          </cell>
          <cell r="AG561">
            <v>0</v>
          </cell>
          <cell r="AH561">
            <v>0</v>
          </cell>
          <cell r="AO561">
            <v>0</v>
          </cell>
          <cell r="AP561">
            <v>0</v>
          </cell>
        </row>
        <row r="562">
          <cell r="S562">
            <v>0</v>
          </cell>
          <cell r="T562">
            <v>0</v>
          </cell>
          <cell r="Z562">
            <v>0</v>
          </cell>
          <cell r="AA562">
            <v>0</v>
          </cell>
          <cell r="AG562">
            <v>0</v>
          </cell>
          <cell r="AH562">
            <v>0</v>
          </cell>
          <cell r="AO562">
            <v>0</v>
          </cell>
          <cell r="AP562">
            <v>0</v>
          </cell>
        </row>
        <row r="563">
          <cell r="S563">
            <v>0</v>
          </cell>
          <cell r="T563">
            <v>0</v>
          </cell>
          <cell r="Z563">
            <v>0</v>
          </cell>
          <cell r="AA563">
            <v>0</v>
          </cell>
          <cell r="AG563">
            <v>0</v>
          </cell>
          <cell r="AH563">
            <v>0</v>
          </cell>
          <cell r="AO563">
            <v>0</v>
          </cell>
          <cell r="AP563">
            <v>0</v>
          </cell>
        </row>
        <row r="564">
          <cell r="S564">
            <v>0</v>
          </cell>
          <cell r="T564">
            <v>0</v>
          </cell>
          <cell r="Z564">
            <v>0</v>
          </cell>
          <cell r="AA564">
            <v>0</v>
          </cell>
          <cell r="AG564">
            <v>0</v>
          </cell>
          <cell r="AH564">
            <v>0</v>
          </cell>
          <cell r="AO564">
            <v>0</v>
          </cell>
          <cell r="AP564">
            <v>0</v>
          </cell>
        </row>
        <row r="565">
          <cell r="S565">
            <v>0</v>
          </cell>
          <cell r="T565">
            <v>0</v>
          </cell>
          <cell r="Z565">
            <v>0</v>
          </cell>
          <cell r="AA565">
            <v>0</v>
          </cell>
          <cell r="AG565">
            <v>0</v>
          </cell>
          <cell r="AH565">
            <v>0</v>
          </cell>
          <cell r="AO565">
            <v>0</v>
          </cell>
          <cell r="AP565">
            <v>0</v>
          </cell>
        </row>
        <row r="566">
          <cell r="S566">
            <v>0</v>
          </cell>
          <cell r="T566">
            <v>0</v>
          </cell>
          <cell r="Z566">
            <v>0</v>
          </cell>
          <cell r="AA566">
            <v>0</v>
          </cell>
          <cell r="AG566">
            <v>0</v>
          </cell>
          <cell r="AH566">
            <v>0</v>
          </cell>
          <cell r="AO566">
            <v>0</v>
          </cell>
          <cell r="AP566">
            <v>0</v>
          </cell>
        </row>
        <row r="567">
          <cell r="S567">
            <v>0</v>
          </cell>
          <cell r="T567">
            <v>0</v>
          </cell>
          <cell r="Z567">
            <v>0</v>
          </cell>
          <cell r="AA567">
            <v>0</v>
          </cell>
          <cell r="AG567">
            <v>0</v>
          </cell>
          <cell r="AH567">
            <v>0</v>
          </cell>
          <cell r="AO567">
            <v>0</v>
          </cell>
          <cell r="AP567">
            <v>0</v>
          </cell>
        </row>
        <row r="568">
          <cell r="S568">
            <v>0</v>
          </cell>
          <cell r="T568">
            <v>0</v>
          </cell>
          <cell r="Z568">
            <v>0</v>
          </cell>
          <cell r="AA568">
            <v>0</v>
          </cell>
          <cell r="AG568">
            <v>0</v>
          </cell>
          <cell r="AH568">
            <v>0</v>
          </cell>
          <cell r="AO568">
            <v>0</v>
          </cell>
          <cell r="AP568">
            <v>0</v>
          </cell>
        </row>
        <row r="569">
          <cell r="S569">
            <v>0</v>
          </cell>
          <cell r="T569">
            <v>0</v>
          </cell>
          <cell r="Z569">
            <v>0</v>
          </cell>
          <cell r="AA569">
            <v>0</v>
          </cell>
          <cell r="AG569">
            <v>0</v>
          </cell>
          <cell r="AH569">
            <v>0</v>
          </cell>
          <cell r="AO569">
            <v>0</v>
          </cell>
          <cell r="AP569">
            <v>0</v>
          </cell>
        </row>
        <row r="570">
          <cell r="S570">
            <v>0</v>
          </cell>
          <cell r="T570">
            <v>0</v>
          </cell>
          <cell r="Z570">
            <v>0</v>
          </cell>
          <cell r="AA570">
            <v>0</v>
          </cell>
          <cell r="AG570">
            <v>0</v>
          </cell>
          <cell r="AH570">
            <v>0</v>
          </cell>
          <cell r="AO570">
            <v>0</v>
          </cell>
          <cell r="AP570">
            <v>0</v>
          </cell>
        </row>
        <row r="571">
          <cell r="S571">
            <v>0</v>
          </cell>
          <cell r="T571">
            <v>0</v>
          </cell>
          <cell r="Z571">
            <v>0</v>
          </cell>
          <cell r="AA571">
            <v>0</v>
          </cell>
          <cell r="AG571">
            <v>0</v>
          </cell>
          <cell r="AH571">
            <v>0</v>
          </cell>
          <cell r="AO571">
            <v>0</v>
          </cell>
          <cell r="AP571">
            <v>0</v>
          </cell>
        </row>
        <row r="572">
          <cell r="S572">
            <v>0</v>
          </cell>
          <cell r="T572">
            <v>0</v>
          </cell>
          <cell r="Z572">
            <v>0</v>
          </cell>
          <cell r="AA572">
            <v>0</v>
          </cell>
          <cell r="AG572">
            <v>0</v>
          </cell>
          <cell r="AH572">
            <v>0</v>
          </cell>
          <cell r="AO572">
            <v>0</v>
          </cell>
          <cell r="AP572">
            <v>0</v>
          </cell>
        </row>
        <row r="573">
          <cell r="S573">
            <v>0</v>
          </cell>
          <cell r="T573">
            <v>0</v>
          </cell>
          <cell r="Z573">
            <v>0</v>
          </cell>
          <cell r="AA573">
            <v>0</v>
          </cell>
          <cell r="AG573">
            <v>0</v>
          </cell>
          <cell r="AH573">
            <v>0</v>
          </cell>
          <cell r="AO573">
            <v>0</v>
          </cell>
          <cell r="AP573">
            <v>0</v>
          </cell>
        </row>
        <row r="574">
          <cell r="S574">
            <v>0</v>
          </cell>
          <cell r="T574">
            <v>0</v>
          </cell>
          <cell r="Z574">
            <v>0</v>
          </cell>
          <cell r="AA574">
            <v>0</v>
          </cell>
          <cell r="AG574">
            <v>0</v>
          </cell>
          <cell r="AH574">
            <v>0</v>
          </cell>
          <cell r="AO574">
            <v>0</v>
          </cell>
          <cell r="AP574">
            <v>0</v>
          </cell>
        </row>
        <row r="575">
          <cell r="S575">
            <v>0</v>
          </cell>
          <cell r="T575">
            <v>0</v>
          </cell>
          <cell r="Z575">
            <v>0</v>
          </cell>
          <cell r="AA575">
            <v>0</v>
          </cell>
          <cell r="AG575">
            <v>0</v>
          </cell>
          <cell r="AH575">
            <v>0</v>
          </cell>
          <cell r="AO575">
            <v>0</v>
          </cell>
          <cell r="AP575">
            <v>0</v>
          </cell>
        </row>
        <row r="576">
          <cell r="S576">
            <v>0</v>
          </cell>
          <cell r="T576">
            <v>0</v>
          </cell>
          <cell r="Z576">
            <v>0</v>
          </cell>
          <cell r="AA576">
            <v>0</v>
          </cell>
          <cell r="AG576">
            <v>0</v>
          </cell>
          <cell r="AH576">
            <v>0</v>
          </cell>
          <cell r="AO576">
            <v>0</v>
          </cell>
          <cell r="AP576">
            <v>0</v>
          </cell>
        </row>
        <row r="577">
          <cell r="S577">
            <v>0</v>
          </cell>
          <cell r="T577">
            <v>0</v>
          </cell>
          <cell r="Z577">
            <v>0</v>
          </cell>
          <cell r="AA577">
            <v>0</v>
          </cell>
          <cell r="AG577">
            <v>0</v>
          </cell>
          <cell r="AH577">
            <v>0</v>
          </cell>
          <cell r="AO577">
            <v>0</v>
          </cell>
          <cell r="AP577">
            <v>0</v>
          </cell>
        </row>
        <row r="578">
          <cell r="S578">
            <v>0</v>
          </cell>
          <cell r="T578">
            <v>0</v>
          </cell>
          <cell r="Z578">
            <v>0</v>
          </cell>
          <cell r="AA578">
            <v>0</v>
          </cell>
          <cell r="AG578">
            <v>0</v>
          </cell>
          <cell r="AH578">
            <v>0</v>
          </cell>
          <cell r="AO578">
            <v>0</v>
          </cell>
          <cell r="AP578">
            <v>0</v>
          </cell>
        </row>
        <row r="579">
          <cell r="S579">
            <v>0</v>
          </cell>
          <cell r="T579">
            <v>0</v>
          </cell>
          <cell r="Z579">
            <v>0</v>
          </cell>
          <cell r="AA579">
            <v>0</v>
          </cell>
          <cell r="AG579">
            <v>0</v>
          </cell>
          <cell r="AH579">
            <v>0</v>
          </cell>
          <cell r="AO579">
            <v>0</v>
          </cell>
          <cell r="AP579">
            <v>0</v>
          </cell>
        </row>
        <row r="580">
          <cell r="S580">
            <v>0</v>
          </cell>
          <cell r="T580">
            <v>0</v>
          </cell>
          <cell r="Z580">
            <v>0</v>
          </cell>
          <cell r="AA580">
            <v>0</v>
          </cell>
          <cell r="AG580">
            <v>0</v>
          </cell>
          <cell r="AH580">
            <v>0</v>
          </cell>
          <cell r="AO580">
            <v>0</v>
          </cell>
          <cell r="AP580">
            <v>0</v>
          </cell>
        </row>
        <row r="581">
          <cell r="S581">
            <v>0</v>
          </cell>
          <cell r="T581">
            <v>0</v>
          </cell>
          <cell r="Z581">
            <v>0</v>
          </cell>
          <cell r="AA581">
            <v>0</v>
          </cell>
          <cell r="AG581">
            <v>0</v>
          </cell>
          <cell r="AH581">
            <v>0</v>
          </cell>
          <cell r="AO581">
            <v>0</v>
          </cell>
          <cell r="AP581">
            <v>0</v>
          </cell>
        </row>
        <row r="582">
          <cell r="S582">
            <v>0</v>
          </cell>
          <cell r="T582">
            <v>0</v>
          </cell>
          <cell r="Z582">
            <v>0</v>
          </cell>
          <cell r="AA582">
            <v>0</v>
          </cell>
          <cell r="AG582">
            <v>0</v>
          </cell>
          <cell r="AH582">
            <v>0</v>
          </cell>
          <cell r="AO582">
            <v>0</v>
          </cell>
          <cell r="AP582">
            <v>0</v>
          </cell>
        </row>
        <row r="583">
          <cell r="S583">
            <v>0</v>
          </cell>
          <cell r="T583">
            <v>0</v>
          </cell>
          <cell r="Z583">
            <v>0</v>
          </cell>
          <cell r="AA583">
            <v>0</v>
          </cell>
          <cell r="AG583">
            <v>0</v>
          </cell>
          <cell r="AH583">
            <v>0</v>
          </cell>
          <cell r="AO583">
            <v>0</v>
          </cell>
          <cell r="AP583">
            <v>0</v>
          </cell>
        </row>
        <row r="584">
          <cell r="S584">
            <v>0</v>
          </cell>
          <cell r="T584">
            <v>0</v>
          </cell>
          <cell r="Z584">
            <v>0</v>
          </cell>
          <cell r="AA584">
            <v>0</v>
          </cell>
          <cell r="AG584">
            <v>0</v>
          </cell>
          <cell r="AH584">
            <v>0</v>
          </cell>
          <cell r="AO584">
            <v>0</v>
          </cell>
          <cell r="AP584">
            <v>0</v>
          </cell>
        </row>
        <row r="585">
          <cell r="S585">
            <v>0</v>
          </cell>
          <cell r="T585">
            <v>0</v>
          </cell>
          <cell r="Z585">
            <v>0</v>
          </cell>
          <cell r="AA585">
            <v>0</v>
          </cell>
          <cell r="AG585">
            <v>0</v>
          </cell>
          <cell r="AH585">
            <v>0</v>
          </cell>
          <cell r="AO585">
            <v>0</v>
          </cell>
          <cell r="AP585">
            <v>0</v>
          </cell>
        </row>
        <row r="586">
          <cell r="S586">
            <v>0</v>
          </cell>
          <cell r="T586">
            <v>0</v>
          </cell>
          <cell r="Z586">
            <v>0</v>
          </cell>
          <cell r="AA586">
            <v>0</v>
          </cell>
          <cell r="AG586">
            <v>0</v>
          </cell>
          <cell r="AH586">
            <v>0</v>
          </cell>
          <cell r="AO586">
            <v>0</v>
          </cell>
          <cell r="AP586">
            <v>0</v>
          </cell>
        </row>
        <row r="587">
          <cell r="S587">
            <v>0</v>
          </cell>
          <cell r="T587">
            <v>0</v>
          </cell>
          <cell r="Z587">
            <v>0</v>
          </cell>
          <cell r="AA587">
            <v>0</v>
          </cell>
          <cell r="AG587">
            <v>0</v>
          </cell>
          <cell r="AH587">
            <v>0</v>
          </cell>
          <cell r="AO587">
            <v>0</v>
          </cell>
          <cell r="AP587">
            <v>0</v>
          </cell>
        </row>
        <row r="588">
          <cell r="S588">
            <v>0</v>
          </cell>
          <cell r="T588">
            <v>0</v>
          </cell>
          <cell r="Z588">
            <v>0</v>
          </cell>
          <cell r="AA588">
            <v>0</v>
          </cell>
          <cell r="AG588">
            <v>0</v>
          </cell>
          <cell r="AH588">
            <v>0</v>
          </cell>
          <cell r="AO588">
            <v>0</v>
          </cell>
          <cell r="AP588">
            <v>0</v>
          </cell>
        </row>
        <row r="589">
          <cell r="S589">
            <v>0</v>
          </cell>
          <cell r="T589">
            <v>0</v>
          </cell>
          <cell r="Z589">
            <v>0</v>
          </cell>
          <cell r="AA589">
            <v>0</v>
          </cell>
          <cell r="AG589">
            <v>0</v>
          </cell>
          <cell r="AH589">
            <v>0</v>
          </cell>
          <cell r="AO589">
            <v>0</v>
          </cell>
          <cell r="AP589">
            <v>0</v>
          </cell>
        </row>
        <row r="590">
          <cell r="S590">
            <v>0</v>
          </cell>
          <cell r="T590">
            <v>0</v>
          </cell>
          <cell r="Z590">
            <v>0</v>
          </cell>
          <cell r="AA590">
            <v>0</v>
          </cell>
          <cell r="AG590">
            <v>0</v>
          </cell>
          <cell r="AH590">
            <v>0</v>
          </cell>
          <cell r="AO590">
            <v>0</v>
          </cell>
          <cell r="AP590">
            <v>0</v>
          </cell>
        </row>
        <row r="591">
          <cell r="S591">
            <v>0</v>
          </cell>
          <cell r="T591">
            <v>0</v>
          </cell>
          <cell r="Z591">
            <v>0</v>
          </cell>
          <cell r="AA591">
            <v>0</v>
          </cell>
          <cell r="AG591">
            <v>0</v>
          </cell>
          <cell r="AH591">
            <v>0</v>
          </cell>
          <cell r="AO591">
            <v>0</v>
          </cell>
          <cell r="AP591">
            <v>0</v>
          </cell>
        </row>
        <row r="592">
          <cell r="S592">
            <v>0</v>
          </cell>
          <cell r="T592">
            <v>0</v>
          </cell>
          <cell r="Z592">
            <v>0</v>
          </cell>
          <cell r="AA592">
            <v>0</v>
          </cell>
          <cell r="AG592">
            <v>0</v>
          </cell>
          <cell r="AH592">
            <v>0</v>
          </cell>
          <cell r="AO592">
            <v>0</v>
          </cell>
          <cell r="AP592">
            <v>0</v>
          </cell>
        </row>
        <row r="593">
          <cell r="S593">
            <v>0</v>
          </cell>
          <cell r="T593">
            <v>0</v>
          </cell>
          <cell r="Z593">
            <v>0</v>
          </cell>
          <cell r="AA593">
            <v>0</v>
          </cell>
          <cell r="AG593">
            <v>0</v>
          </cell>
          <cell r="AH593">
            <v>0</v>
          </cell>
          <cell r="AO593">
            <v>0</v>
          </cell>
          <cell r="AP593">
            <v>0</v>
          </cell>
        </row>
        <row r="594">
          <cell r="S594">
            <v>23121.52</v>
          </cell>
          <cell r="T594">
            <v>0</v>
          </cell>
          <cell r="Z594">
            <v>0</v>
          </cell>
          <cell r="AA594">
            <v>0</v>
          </cell>
          <cell r="AG594">
            <v>104211.92</v>
          </cell>
          <cell r="AH594">
            <v>0</v>
          </cell>
          <cell r="AO594">
            <v>127333.44</v>
          </cell>
          <cell r="AP594">
            <v>0</v>
          </cell>
        </row>
        <row r="595">
          <cell r="S595">
            <v>0</v>
          </cell>
          <cell r="T595">
            <v>0</v>
          </cell>
          <cell r="Z595">
            <v>0</v>
          </cell>
          <cell r="AA595">
            <v>0</v>
          </cell>
          <cell r="AG595">
            <v>0</v>
          </cell>
          <cell r="AH595">
            <v>0</v>
          </cell>
          <cell r="AO595">
            <v>0</v>
          </cell>
          <cell r="AP595">
            <v>0</v>
          </cell>
        </row>
        <row r="596">
          <cell r="S596">
            <v>0</v>
          </cell>
          <cell r="T596">
            <v>0</v>
          </cell>
          <cell r="Z596">
            <v>0</v>
          </cell>
          <cell r="AA596">
            <v>0</v>
          </cell>
          <cell r="AG596">
            <v>0</v>
          </cell>
          <cell r="AH596">
            <v>0</v>
          </cell>
          <cell r="AO596">
            <v>0</v>
          </cell>
          <cell r="AP596">
            <v>0</v>
          </cell>
        </row>
        <row r="597">
          <cell r="S597">
            <v>0</v>
          </cell>
          <cell r="T597">
            <v>0</v>
          </cell>
          <cell r="Z597">
            <v>0</v>
          </cell>
          <cell r="AA597">
            <v>0</v>
          </cell>
          <cell r="AG597">
            <v>0</v>
          </cell>
          <cell r="AH597">
            <v>0</v>
          </cell>
          <cell r="AO597">
            <v>0</v>
          </cell>
          <cell r="AP597">
            <v>0</v>
          </cell>
        </row>
        <row r="598">
          <cell r="S598">
            <v>0</v>
          </cell>
          <cell r="T598">
            <v>0</v>
          </cell>
          <cell r="Z598">
            <v>0</v>
          </cell>
          <cell r="AA598">
            <v>0</v>
          </cell>
          <cell r="AG598">
            <v>0</v>
          </cell>
          <cell r="AH598">
            <v>0</v>
          </cell>
          <cell r="AO598">
            <v>0</v>
          </cell>
          <cell r="AP598">
            <v>0</v>
          </cell>
        </row>
        <row r="599">
          <cell r="S599">
            <v>0</v>
          </cell>
          <cell r="T599">
            <v>0</v>
          </cell>
          <cell r="Z599">
            <v>0</v>
          </cell>
          <cell r="AA599">
            <v>0</v>
          </cell>
          <cell r="AG599">
            <v>0</v>
          </cell>
          <cell r="AH599">
            <v>0</v>
          </cell>
          <cell r="AO599">
            <v>0</v>
          </cell>
          <cell r="AP599">
            <v>0</v>
          </cell>
        </row>
        <row r="600">
          <cell r="S600">
            <v>0</v>
          </cell>
          <cell r="T600">
            <v>0</v>
          </cell>
          <cell r="Z600">
            <v>0</v>
          </cell>
          <cell r="AA600">
            <v>0</v>
          </cell>
          <cell r="AG600">
            <v>0</v>
          </cell>
          <cell r="AH600">
            <v>0</v>
          </cell>
          <cell r="AO600">
            <v>0</v>
          </cell>
          <cell r="AP600">
            <v>0</v>
          </cell>
        </row>
        <row r="602">
          <cell r="S602">
            <v>0</v>
          </cell>
          <cell r="T602">
            <v>0</v>
          </cell>
          <cell r="Z602">
            <v>0</v>
          </cell>
          <cell r="AA602">
            <v>0</v>
          </cell>
          <cell r="AG602">
            <v>0</v>
          </cell>
          <cell r="AH602">
            <v>0</v>
          </cell>
          <cell r="AO602">
            <v>0</v>
          </cell>
          <cell r="AP602">
            <v>0</v>
          </cell>
        </row>
        <row r="603">
          <cell r="S603">
            <v>0</v>
          </cell>
          <cell r="T603">
            <v>0</v>
          </cell>
          <cell r="Z603">
            <v>0</v>
          </cell>
          <cell r="AA603">
            <v>0</v>
          </cell>
          <cell r="AG603">
            <v>0</v>
          </cell>
          <cell r="AH603">
            <v>0</v>
          </cell>
          <cell r="AO603">
            <v>0</v>
          </cell>
          <cell r="AP603">
            <v>0</v>
          </cell>
        </row>
        <row r="604">
          <cell r="S604">
            <v>0</v>
          </cell>
          <cell r="T604">
            <v>0</v>
          </cell>
          <cell r="Z604">
            <v>0</v>
          </cell>
          <cell r="AA604">
            <v>0</v>
          </cell>
          <cell r="AG604">
            <v>0</v>
          </cell>
          <cell r="AH604">
            <v>0</v>
          </cell>
          <cell r="AO604">
            <v>0</v>
          </cell>
          <cell r="AP604">
            <v>0</v>
          </cell>
        </row>
        <row r="605">
          <cell r="S605">
            <v>0</v>
          </cell>
          <cell r="T605">
            <v>0</v>
          </cell>
          <cell r="Z605">
            <v>0</v>
          </cell>
          <cell r="AA605">
            <v>0</v>
          </cell>
          <cell r="AG605">
            <v>0</v>
          </cell>
          <cell r="AH605">
            <v>0</v>
          </cell>
          <cell r="AO605">
            <v>0</v>
          </cell>
          <cell r="AP605">
            <v>0</v>
          </cell>
        </row>
        <row r="606">
          <cell r="S606">
            <v>0</v>
          </cell>
          <cell r="T606">
            <v>0</v>
          </cell>
          <cell r="Z606">
            <v>0</v>
          </cell>
          <cell r="AA606">
            <v>0</v>
          </cell>
          <cell r="AG606">
            <v>0</v>
          </cell>
          <cell r="AH606">
            <v>0</v>
          </cell>
          <cell r="AO606">
            <v>0</v>
          </cell>
          <cell r="AP606">
            <v>0</v>
          </cell>
        </row>
        <row r="607">
          <cell r="S607">
            <v>0</v>
          </cell>
          <cell r="T607">
            <v>0</v>
          </cell>
          <cell r="Z607">
            <v>0</v>
          </cell>
          <cell r="AA607">
            <v>0</v>
          </cell>
          <cell r="AG607">
            <v>0</v>
          </cell>
          <cell r="AH607">
            <v>0</v>
          </cell>
          <cell r="AO607">
            <v>0</v>
          </cell>
          <cell r="AP607">
            <v>0</v>
          </cell>
        </row>
        <row r="608">
          <cell r="S608">
            <v>0</v>
          </cell>
          <cell r="T608">
            <v>0</v>
          </cell>
          <cell r="Z608">
            <v>0</v>
          </cell>
          <cell r="AA608">
            <v>0</v>
          </cell>
          <cell r="AG608">
            <v>0</v>
          </cell>
          <cell r="AH608">
            <v>0</v>
          </cell>
          <cell r="AO608">
            <v>0</v>
          </cell>
          <cell r="AP608">
            <v>0</v>
          </cell>
        </row>
        <row r="609">
          <cell r="S609">
            <v>0</v>
          </cell>
          <cell r="T609">
            <v>0</v>
          </cell>
          <cell r="Z609">
            <v>0</v>
          </cell>
          <cell r="AA609">
            <v>0</v>
          </cell>
          <cell r="AG609">
            <v>0</v>
          </cell>
          <cell r="AH609">
            <v>0</v>
          </cell>
          <cell r="AO609">
            <v>0</v>
          </cell>
          <cell r="AP609">
            <v>0</v>
          </cell>
        </row>
        <row r="610">
          <cell r="S610">
            <v>0</v>
          </cell>
          <cell r="T610">
            <v>0</v>
          </cell>
          <cell r="Z610">
            <v>0</v>
          </cell>
          <cell r="AA610">
            <v>0</v>
          </cell>
          <cell r="AG610">
            <v>0</v>
          </cell>
          <cell r="AH610">
            <v>0</v>
          </cell>
          <cell r="AO610">
            <v>0</v>
          </cell>
          <cell r="AP610">
            <v>0</v>
          </cell>
        </row>
        <row r="611">
          <cell r="S611">
            <v>0</v>
          </cell>
          <cell r="T611">
            <v>0</v>
          </cell>
          <cell r="Z611">
            <v>0</v>
          </cell>
          <cell r="AA611">
            <v>0</v>
          </cell>
          <cell r="AG611">
            <v>0</v>
          </cell>
          <cell r="AH611">
            <v>0</v>
          </cell>
          <cell r="AO611">
            <v>0</v>
          </cell>
          <cell r="AP611">
            <v>0</v>
          </cell>
        </row>
        <row r="612">
          <cell r="S612">
            <v>0</v>
          </cell>
          <cell r="T612">
            <v>0</v>
          </cell>
          <cell r="Z612">
            <v>0</v>
          </cell>
          <cell r="AA612">
            <v>0</v>
          </cell>
          <cell r="AG612">
            <v>0</v>
          </cell>
          <cell r="AH612">
            <v>0</v>
          </cell>
          <cell r="AO612">
            <v>0</v>
          </cell>
          <cell r="AP612">
            <v>0</v>
          </cell>
        </row>
        <row r="613">
          <cell r="S613">
            <v>0</v>
          </cell>
          <cell r="T613">
            <v>675348.91</v>
          </cell>
          <cell r="Z613">
            <v>0</v>
          </cell>
          <cell r="AA613">
            <v>0</v>
          </cell>
          <cell r="AG613">
            <v>0</v>
          </cell>
          <cell r="AH613">
            <v>0</v>
          </cell>
          <cell r="AO613">
            <v>0</v>
          </cell>
          <cell r="AP613">
            <v>675348.91</v>
          </cell>
        </row>
        <row r="614">
          <cell r="S614">
            <v>0</v>
          </cell>
          <cell r="T614">
            <v>0</v>
          </cell>
          <cell r="Z614">
            <v>0</v>
          </cell>
          <cell r="AA614">
            <v>0</v>
          </cell>
          <cell r="AG614">
            <v>0</v>
          </cell>
          <cell r="AH614">
            <v>0</v>
          </cell>
          <cell r="AO614">
            <v>0</v>
          </cell>
          <cell r="AP614">
            <v>0</v>
          </cell>
        </row>
        <row r="615">
          <cell r="S615">
            <v>0</v>
          </cell>
          <cell r="T615">
            <v>0</v>
          </cell>
          <cell r="Z615">
            <v>0</v>
          </cell>
          <cell r="AA615">
            <v>0</v>
          </cell>
          <cell r="AG615">
            <v>0</v>
          </cell>
          <cell r="AH615">
            <v>0</v>
          </cell>
          <cell r="AO615">
            <v>0</v>
          </cell>
          <cell r="AP615">
            <v>0</v>
          </cell>
        </row>
        <row r="616">
          <cell r="S616">
            <v>0</v>
          </cell>
          <cell r="T616">
            <v>0</v>
          </cell>
          <cell r="Z616">
            <v>0</v>
          </cell>
          <cell r="AA616">
            <v>0</v>
          </cell>
          <cell r="AG616">
            <v>0</v>
          </cell>
          <cell r="AH616">
            <v>0</v>
          </cell>
          <cell r="AO616">
            <v>0</v>
          </cell>
          <cell r="AP616">
            <v>0</v>
          </cell>
        </row>
        <row r="617">
          <cell r="S617">
            <v>0</v>
          </cell>
          <cell r="T617">
            <v>0</v>
          </cell>
          <cell r="Z617">
            <v>0</v>
          </cell>
          <cell r="AA617">
            <v>0</v>
          </cell>
          <cell r="AG617">
            <v>0</v>
          </cell>
          <cell r="AH617">
            <v>0</v>
          </cell>
          <cell r="AO617">
            <v>0</v>
          </cell>
          <cell r="AP617">
            <v>0</v>
          </cell>
        </row>
        <row r="618">
          <cell r="S618">
            <v>0</v>
          </cell>
          <cell r="T618">
            <v>0</v>
          </cell>
          <cell r="Z618">
            <v>0</v>
          </cell>
          <cell r="AA618">
            <v>0</v>
          </cell>
          <cell r="AG618">
            <v>0</v>
          </cell>
          <cell r="AH618">
            <v>0</v>
          </cell>
          <cell r="AO618">
            <v>0</v>
          </cell>
          <cell r="AP618">
            <v>0</v>
          </cell>
        </row>
        <row r="619">
          <cell r="S619">
            <v>0</v>
          </cell>
          <cell r="T619">
            <v>62174.03</v>
          </cell>
          <cell r="Z619">
            <v>0</v>
          </cell>
          <cell r="AA619">
            <v>0</v>
          </cell>
          <cell r="AG619">
            <v>0</v>
          </cell>
          <cell r="AH619">
            <v>0</v>
          </cell>
          <cell r="AO619">
            <v>0</v>
          </cell>
          <cell r="AP619">
            <v>62174.03</v>
          </cell>
        </row>
        <row r="620">
          <cell r="S620">
            <v>0</v>
          </cell>
          <cell r="T620">
            <v>0</v>
          </cell>
          <cell r="Z620">
            <v>0</v>
          </cell>
          <cell r="AA620">
            <v>0</v>
          </cell>
          <cell r="AG620">
            <v>0</v>
          </cell>
          <cell r="AH620">
            <v>0</v>
          </cell>
          <cell r="AO620">
            <v>0</v>
          </cell>
          <cell r="AP620">
            <v>0</v>
          </cell>
        </row>
        <row r="621">
          <cell r="S621">
            <v>0</v>
          </cell>
          <cell r="T621">
            <v>0</v>
          </cell>
          <cell r="Z621">
            <v>0</v>
          </cell>
          <cell r="AA621">
            <v>0</v>
          </cell>
          <cell r="AG621">
            <v>0</v>
          </cell>
          <cell r="AH621">
            <v>0</v>
          </cell>
          <cell r="AO621">
            <v>0</v>
          </cell>
          <cell r="AP621">
            <v>0</v>
          </cell>
        </row>
        <row r="622">
          <cell r="S622">
            <v>0</v>
          </cell>
          <cell r="T622">
            <v>0</v>
          </cell>
          <cell r="Z622">
            <v>0</v>
          </cell>
          <cell r="AA622">
            <v>0</v>
          </cell>
          <cell r="AG622">
            <v>0</v>
          </cell>
          <cell r="AH622">
            <v>0</v>
          </cell>
          <cell r="AO622">
            <v>0</v>
          </cell>
          <cell r="AP622">
            <v>0</v>
          </cell>
        </row>
        <row r="623">
          <cell r="S623">
            <v>0</v>
          </cell>
          <cell r="T623">
            <v>0</v>
          </cell>
          <cell r="Z623">
            <v>0</v>
          </cell>
          <cell r="AA623">
            <v>0</v>
          </cell>
          <cell r="AG623">
            <v>0</v>
          </cell>
          <cell r="AH623">
            <v>0</v>
          </cell>
          <cell r="AO623">
            <v>0</v>
          </cell>
          <cell r="AP623">
            <v>0</v>
          </cell>
        </row>
        <row r="624">
          <cell r="S624">
            <v>0</v>
          </cell>
          <cell r="T624">
            <v>0</v>
          </cell>
          <cell r="Z624">
            <v>0</v>
          </cell>
          <cell r="AA624">
            <v>0</v>
          </cell>
          <cell r="AG624">
            <v>0</v>
          </cell>
          <cell r="AH624">
            <v>0</v>
          </cell>
          <cell r="AO624">
            <v>0</v>
          </cell>
          <cell r="AP624">
            <v>0</v>
          </cell>
        </row>
        <row r="625">
          <cell r="S625">
            <v>0</v>
          </cell>
          <cell r="T625">
            <v>0</v>
          </cell>
          <cell r="Z625">
            <v>0</v>
          </cell>
          <cell r="AA625">
            <v>0</v>
          </cell>
          <cell r="AG625">
            <v>0</v>
          </cell>
          <cell r="AH625">
            <v>0</v>
          </cell>
          <cell r="AO625">
            <v>0</v>
          </cell>
          <cell r="AP625">
            <v>0</v>
          </cell>
        </row>
        <row r="626">
          <cell r="S626">
            <v>0</v>
          </cell>
          <cell r="T626">
            <v>0</v>
          </cell>
          <cell r="Z626">
            <v>0</v>
          </cell>
          <cell r="AA626">
            <v>0</v>
          </cell>
          <cell r="AG626">
            <v>0</v>
          </cell>
          <cell r="AH626">
            <v>0</v>
          </cell>
          <cell r="AO626">
            <v>0</v>
          </cell>
          <cell r="AP626">
            <v>0</v>
          </cell>
        </row>
        <row r="627">
          <cell r="S627">
            <v>0</v>
          </cell>
          <cell r="T627">
            <v>0</v>
          </cell>
          <cell r="Z627">
            <v>0</v>
          </cell>
          <cell r="AA627">
            <v>0</v>
          </cell>
          <cell r="AG627">
            <v>0</v>
          </cell>
          <cell r="AH627">
            <v>0</v>
          </cell>
          <cell r="AO627">
            <v>0</v>
          </cell>
          <cell r="AP627">
            <v>0</v>
          </cell>
        </row>
        <row r="628">
          <cell r="S628">
            <v>0</v>
          </cell>
          <cell r="T628">
            <v>0</v>
          </cell>
          <cell r="Z628">
            <v>0</v>
          </cell>
          <cell r="AA628">
            <v>0</v>
          </cell>
          <cell r="AG628">
            <v>0</v>
          </cell>
          <cell r="AH628">
            <v>0</v>
          </cell>
          <cell r="AO628">
            <v>0</v>
          </cell>
          <cell r="AP628">
            <v>0</v>
          </cell>
        </row>
        <row r="629">
          <cell r="S629">
            <v>0</v>
          </cell>
          <cell r="T629">
            <v>0</v>
          </cell>
          <cell r="Z629">
            <v>0</v>
          </cell>
          <cell r="AA629">
            <v>0</v>
          </cell>
          <cell r="AG629">
            <v>0</v>
          </cell>
          <cell r="AH629">
            <v>0</v>
          </cell>
          <cell r="AO629">
            <v>0</v>
          </cell>
          <cell r="AP629">
            <v>0</v>
          </cell>
        </row>
        <row r="630">
          <cell r="S630">
            <v>0</v>
          </cell>
          <cell r="T630">
            <v>0</v>
          </cell>
          <cell r="Z630">
            <v>0</v>
          </cell>
          <cell r="AA630">
            <v>0</v>
          </cell>
          <cell r="AG630">
            <v>0</v>
          </cell>
          <cell r="AH630">
            <v>0</v>
          </cell>
          <cell r="AO630">
            <v>0</v>
          </cell>
          <cell r="AP630">
            <v>0</v>
          </cell>
        </row>
        <row r="631">
          <cell r="S631">
            <v>0</v>
          </cell>
          <cell r="T631">
            <v>15069.67</v>
          </cell>
          <cell r="Z631">
            <v>0</v>
          </cell>
          <cell r="AA631">
            <v>0</v>
          </cell>
          <cell r="AG631">
            <v>0</v>
          </cell>
          <cell r="AH631">
            <v>0</v>
          </cell>
          <cell r="AO631">
            <v>0</v>
          </cell>
          <cell r="AP631">
            <v>15069.67</v>
          </cell>
        </row>
        <row r="632">
          <cell r="S632">
            <v>0</v>
          </cell>
          <cell r="T632">
            <v>0</v>
          </cell>
          <cell r="Z632">
            <v>0</v>
          </cell>
          <cell r="AA632">
            <v>0</v>
          </cell>
          <cell r="AG632">
            <v>0</v>
          </cell>
          <cell r="AH632">
            <v>0</v>
          </cell>
          <cell r="AO632">
            <v>0</v>
          </cell>
          <cell r="AP632">
            <v>0</v>
          </cell>
        </row>
        <row r="633">
          <cell r="S633">
            <v>0</v>
          </cell>
          <cell r="T633">
            <v>0</v>
          </cell>
          <cell r="Z633">
            <v>0</v>
          </cell>
          <cell r="AA633">
            <v>0</v>
          </cell>
          <cell r="AG633">
            <v>0</v>
          </cell>
          <cell r="AH633">
            <v>0</v>
          </cell>
          <cell r="AO633">
            <v>0</v>
          </cell>
          <cell r="AP633">
            <v>0</v>
          </cell>
        </row>
        <row r="634">
          <cell r="S634">
            <v>0</v>
          </cell>
          <cell r="T634">
            <v>1351.5</v>
          </cell>
          <cell r="Z634">
            <v>0</v>
          </cell>
          <cell r="AA634">
            <v>0</v>
          </cell>
          <cell r="AG634">
            <v>0</v>
          </cell>
          <cell r="AH634">
            <v>0</v>
          </cell>
          <cell r="AO634">
            <v>0</v>
          </cell>
          <cell r="AP634">
            <v>1351.5</v>
          </cell>
        </row>
        <row r="635">
          <cell r="S635">
            <v>0</v>
          </cell>
          <cell r="T635">
            <v>0</v>
          </cell>
          <cell r="Z635">
            <v>0</v>
          </cell>
          <cell r="AA635">
            <v>0</v>
          </cell>
          <cell r="AG635">
            <v>0</v>
          </cell>
          <cell r="AH635">
            <v>0</v>
          </cell>
          <cell r="AO635">
            <v>0</v>
          </cell>
          <cell r="AP635">
            <v>0</v>
          </cell>
        </row>
        <row r="636">
          <cell r="S636">
            <v>0</v>
          </cell>
          <cell r="T636">
            <v>0</v>
          </cell>
          <cell r="Z636">
            <v>0</v>
          </cell>
          <cell r="AA636">
            <v>0</v>
          </cell>
          <cell r="AG636">
            <v>0</v>
          </cell>
          <cell r="AH636">
            <v>0</v>
          </cell>
          <cell r="AO636">
            <v>0</v>
          </cell>
          <cell r="AP636">
            <v>0</v>
          </cell>
        </row>
        <row r="637">
          <cell r="S637">
            <v>0</v>
          </cell>
          <cell r="T637">
            <v>0</v>
          </cell>
          <cell r="Z637">
            <v>0</v>
          </cell>
          <cell r="AA637">
            <v>0</v>
          </cell>
          <cell r="AG637">
            <v>0</v>
          </cell>
          <cell r="AH637">
            <v>0</v>
          </cell>
          <cell r="AO637">
            <v>0</v>
          </cell>
          <cell r="AP637">
            <v>0</v>
          </cell>
        </row>
        <row r="638">
          <cell r="S638">
            <v>0</v>
          </cell>
          <cell r="T638">
            <v>0</v>
          </cell>
          <cell r="Z638">
            <v>0</v>
          </cell>
          <cell r="AA638">
            <v>0</v>
          </cell>
          <cell r="AG638">
            <v>0</v>
          </cell>
          <cell r="AH638">
            <v>0</v>
          </cell>
          <cell r="AO638">
            <v>0</v>
          </cell>
          <cell r="AP638">
            <v>0</v>
          </cell>
        </row>
        <row r="639">
          <cell r="S639">
            <v>0</v>
          </cell>
          <cell r="T639">
            <v>0</v>
          </cell>
          <cell r="Z639">
            <v>0</v>
          </cell>
          <cell r="AA639">
            <v>0</v>
          </cell>
          <cell r="AG639">
            <v>0</v>
          </cell>
          <cell r="AH639">
            <v>0</v>
          </cell>
          <cell r="AO639">
            <v>0</v>
          </cell>
          <cell r="AP639">
            <v>0</v>
          </cell>
        </row>
        <row r="640">
          <cell r="S640">
            <v>0</v>
          </cell>
          <cell r="T640">
            <v>0</v>
          </cell>
          <cell r="Z640">
            <v>0</v>
          </cell>
          <cell r="AA640">
            <v>0</v>
          </cell>
          <cell r="AG640">
            <v>0</v>
          </cell>
          <cell r="AH640">
            <v>0</v>
          </cell>
          <cell r="AO640">
            <v>0</v>
          </cell>
          <cell r="AP640">
            <v>0</v>
          </cell>
        </row>
        <row r="641">
          <cell r="S641">
            <v>0</v>
          </cell>
          <cell r="T641">
            <v>0</v>
          </cell>
          <cell r="Z641">
            <v>0</v>
          </cell>
          <cell r="AA641">
            <v>0</v>
          </cell>
          <cell r="AG641">
            <v>0</v>
          </cell>
          <cell r="AH641">
            <v>0</v>
          </cell>
          <cell r="AO641">
            <v>0</v>
          </cell>
          <cell r="AP641">
            <v>0</v>
          </cell>
        </row>
        <row r="642">
          <cell r="S642">
            <v>0</v>
          </cell>
          <cell r="T642">
            <v>0</v>
          </cell>
          <cell r="Z642">
            <v>0</v>
          </cell>
          <cell r="AA642">
            <v>0</v>
          </cell>
          <cell r="AG642">
            <v>0</v>
          </cell>
          <cell r="AH642">
            <v>0</v>
          </cell>
          <cell r="AO642">
            <v>0</v>
          </cell>
          <cell r="AP642">
            <v>0</v>
          </cell>
        </row>
        <row r="643">
          <cell r="S643">
            <v>0</v>
          </cell>
          <cell r="T643">
            <v>0</v>
          </cell>
          <cell r="Z643">
            <v>0</v>
          </cell>
          <cell r="AA643">
            <v>0</v>
          </cell>
          <cell r="AG643">
            <v>0</v>
          </cell>
          <cell r="AH643">
            <v>0</v>
          </cell>
          <cell r="AO643">
            <v>0</v>
          </cell>
          <cell r="AP643">
            <v>0</v>
          </cell>
        </row>
        <row r="644">
          <cell r="S644">
            <v>0</v>
          </cell>
          <cell r="T644">
            <v>0</v>
          </cell>
          <cell r="Z644">
            <v>0</v>
          </cell>
          <cell r="AA644">
            <v>0</v>
          </cell>
          <cell r="AG644">
            <v>0</v>
          </cell>
          <cell r="AH644">
            <v>0</v>
          </cell>
          <cell r="AO644">
            <v>0</v>
          </cell>
          <cell r="AP644">
            <v>0</v>
          </cell>
        </row>
        <row r="645">
          <cell r="S645">
            <v>0</v>
          </cell>
          <cell r="T645">
            <v>0</v>
          </cell>
          <cell r="Z645">
            <v>0</v>
          </cell>
          <cell r="AA645">
            <v>0</v>
          </cell>
          <cell r="AG645">
            <v>0</v>
          </cell>
          <cell r="AH645">
            <v>0</v>
          </cell>
          <cell r="AO645">
            <v>0</v>
          </cell>
          <cell r="AP645">
            <v>0</v>
          </cell>
        </row>
        <row r="646">
          <cell r="S646">
            <v>0</v>
          </cell>
          <cell r="T646">
            <v>0</v>
          </cell>
          <cell r="Z646">
            <v>0</v>
          </cell>
          <cell r="AA646">
            <v>0</v>
          </cell>
          <cell r="AG646">
            <v>0</v>
          </cell>
          <cell r="AH646">
            <v>0</v>
          </cell>
          <cell r="AO646">
            <v>0</v>
          </cell>
          <cell r="AP646">
            <v>0</v>
          </cell>
        </row>
        <row r="647">
          <cell r="S647">
            <v>0</v>
          </cell>
          <cell r="T647">
            <v>0</v>
          </cell>
          <cell r="Z647">
            <v>0</v>
          </cell>
          <cell r="AA647">
            <v>0</v>
          </cell>
          <cell r="AG647">
            <v>0</v>
          </cell>
          <cell r="AH647">
            <v>0</v>
          </cell>
          <cell r="AO647">
            <v>0</v>
          </cell>
          <cell r="AP647">
            <v>0</v>
          </cell>
        </row>
        <row r="648">
          <cell r="S648">
            <v>0</v>
          </cell>
          <cell r="T648">
            <v>0</v>
          </cell>
          <cell r="Z648">
            <v>0</v>
          </cell>
          <cell r="AA648">
            <v>0</v>
          </cell>
          <cell r="AG648">
            <v>0</v>
          </cell>
          <cell r="AH648">
            <v>0</v>
          </cell>
          <cell r="AO648">
            <v>0</v>
          </cell>
          <cell r="AP648">
            <v>0</v>
          </cell>
        </row>
        <row r="649">
          <cell r="S649">
            <v>0</v>
          </cell>
          <cell r="T649">
            <v>0</v>
          </cell>
          <cell r="Z649">
            <v>0</v>
          </cell>
          <cell r="AA649">
            <v>0</v>
          </cell>
          <cell r="AG649">
            <v>0</v>
          </cell>
          <cell r="AH649">
            <v>0</v>
          </cell>
          <cell r="AO649">
            <v>0</v>
          </cell>
          <cell r="AP649">
            <v>0</v>
          </cell>
        </row>
        <row r="650">
          <cell r="S650">
            <v>0</v>
          </cell>
          <cell r="T650">
            <v>0</v>
          </cell>
          <cell r="Z650">
            <v>0</v>
          </cell>
          <cell r="AA650">
            <v>0</v>
          </cell>
          <cell r="AG650">
            <v>0</v>
          </cell>
          <cell r="AH650">
            <v>0</v>
          </cell>
          <cell r="AO650">
            <v>0</v>
          </cell>
          <cell r="AP650">
            <v>0</v>
          </cell>
        </row>
        <row r="651">
          <cell r="S651">
            <v>0</v>
          </cell>
          <cell r="T651">
            <v>0</v>
          </cell>
          <cell r="Z651">
            <v>0</v>
          </cell>
          <cell r="AA651">
            <v>0</v>
          </cell>
          <cell r="AG651">
            <v>0</v>
          </cell>
          <cell r="AH651">
            <v>0</v>
          </cell>
          <cell r="AO651">
            <v>0</v>
          </cell>
          <cell r="AP651">
            <v>0</v>
          </cell>
        </row>
        <row r="652">
          <cell r="S652">
            <v>0</v>
          </cell>
          <cell r="T652">
            <v>0</v>
          </cell>
          <cell r="Z652">
            <v>0</v>
          </cell>
          <cell r="AA652">
            <v>0</v>
          </cell>
          <cell r="AG652">
            <v>0</v>
          </cell>
          <cell r="AH652">
            <v>0</v>
          </cell>
          <cell r="AO652">
            <v>0</v>
          </cell>
          <cell r="AP652">
            <v>0</v>
          </cell>
        </row>
        <row r="653">
          <cell r="S653">
            <v>0</v>
          </cell>
          <cell r="T653">
            <v>0</v>
          </cell>
          <cell r="Z653">
            <v>0</v>
          </cell>
          <cell r="AA653">
            <v>0</v>
          </cell>
          <cell r="AG653">
            <v>0</v>
          </cell>
          <cell r="AH653">
            <v>0</v>
          </cell>
          <cell r="AO653">
            <v>0</v>
          </cell>
          <cell r="AP653">
            <v>0</v>
          </cell>
        </row>
        <row r="654">
          <cell r="S654">
            <v>5694</v>
          </cell>
          <cell r="T654">
            <v>0</v>
          </cell>
          <cell r="Z654">
            <v>0</v>
          </cell>
          <cell r="AA654">
            <v>0</v>
          </cell>
          <cell r="AG654">
            <v>0</v>
          </cell>
          <cell r="AH654">
            <v>0</v>
          </cell>
          <cell r="AO654">
            <v>5694</v>
          </cell>
          <cell r="AP654">
            <v>0</v>
          </cell>
        </row>
        <row r="655">
          <cell r="S655">
            <v>0</v>
          </cell>
          <cell r="T655">
            <v>0</v>
          </cell>
          <cell r="Z655">
            <v>0</v>
          </cell>
          <cell r="AA655">
            <v>0</v>
          </cell>
          <cell r="AG655">
            <v>0</v>
          </cell>
          <cell r="AH655">
            <v>0</v>
          </cell>
          <cell r="AO655">
            <v>0</v>
          </cell>
          <cell r="AP655">
            <v>0</v>
          </cell>
        </row>
        <row r="656">
          <cell r="S656">
            <v>0</v>
          </cell>
          <cell r="T656">
            <v>0</v>
          </cell>
          <cell r="Z656">
            <v>0</v>
          </cell>
          <cell r="AA656">
            <v>0</v>
          </cell>
          <cell r="AG656">
            <v>0</v>
          </cell>
          <cell r="AH656">
            <v>0</v>
          </cell>
          <cell r="AO656">
            <v>0</v>
          </cell>
          <cell r="AP656">
            <v>0</v>
          </cell>
        </row>
        <row r="657">
          <cell r="S657">
            <v>0</v>
          </cell>
          <cell r="T657">
            <v>7176.81</v>
          </cell>
          <cell r="Z657">
            <v>0</v>
          </cell>
          <cell r="AA657">
            <v>0</v>
          </cell>
          <cell r="AG657">
            <v>0</v>
          </cell>
          <cell r="AH657">
            <v>0</v>
          </cell>
          <cell r="AO657">
            <v>0</v>
          </cell>
          <cell r="AP657">
            <v>7176.81</v>
          </cell>
        </row>
        <row r="658">
          <cell r="S658">
            <v>0</v>
          </cell>
          <cell r="T658">
            <v>16383.09</v>
          </cell>
          <cell r="Z658">
            <v>0</v>
          </cell>
          <cell r="AA658">
            <v>0</v>
          </cell>
          <cell r="AG658">
            <v>0</v>
          </cell>
          <cell r="AH658">
            <v>0</v>
          </cell>
          <cell r="AO658">
            <v>0</v>
          </cell>
          <cell r="AP658">
            <v>16383.09</v>
          </cell>
        </row>
        <row r="659">
          <cell r="S659">
            <v>0</v>
          </cell>
          <cell r="T659">
            <v>0</v>
          </cell>
          <cell r="Z659">
            <v>0</v>
          </cell>
          <cell r="AA659">
            <v>0</v>
          </cell>
          <cell r="AG659">
            <v>0</v>
          </cell>
          <cell r="AH659">
            <v>0</v>
          </cell>
          <cell r="AO659">
            <v>0</v>
          </cell>
          <cell r="AP659">
            <v>0</v>
          </cell>
        </row>
        <row r="660">
          <cell r="S660">
            <v>0</v>
          </cell>
          <cell r="T660">
            <v>0</v>
          </cell>
          <cell r="Z660">
            <v>0</v>
          </cell>
          <cell r="AA660">
            <v>0</v>
          </cell>
          <cell r="AG660">
            <v>0</v>
          </cell>
          <cell r="AH660">
            <v>0</v>
          </cell>
          <cell r="AO660">
            <v>0</v>
          </cell>
          <cell r="AP660">
            <v>0</v>
          </cell>
        </row>
        <row r="661">
          <cell r="S661">
            <v>0</v>
          </cell>
          <cell r="T661">
            <v>0</v>
          </cell>
          <cell r="Z661">
            <v>0</v>
          </cell>
          <cell r="AA661">
            <v>0</v>
          </cell>
          <cell r="AG661">
            <v>0</v>
          </cell>
          <cell r="AH661">
            <v>0</v>
          </cell>
          <cell r="AO661">
            <v>0</v>
          </cell>
          <cell r="AP661">
            <v>0</v>
          </cell>
        </row>
        <row r="662">
          <cell r="S662">
            <v>0</v>
          </cell>
          <cell r="T662">
            <v>0</v>
          </cell>
          <cell r="Z662">
            <v>0</v>
          </cell>
          <cell r="AA662">
            <v>0</v>
          </cell>
          <cell r="AG662">
            <v>0</v>
          </cell>
          <cell r="AH662">
            <v>0</v>
          </cell>
          <cell r="AO662">
            <v>0</v>
          </cell>
          <cell r="AP662">
            <v>0</v>
          </cell>
        </row>
        <row r="663">
          <cell r="S663">
            <v>0</v>
          </cell>
          <cell r="T663">
            <v>0</v>
          </cell>
          <cell r="Z663">
            <v>0</v>
          </cell>
          <cell r="AA663">
            <v>0</v>
          </cell>
          <cell r="AG663">
            <v>0</v>
          </cell>
          <cell r="AH663">
            <v>0</v>
          </cell>
          <cell r="AO663">
            <v>0</v>
          </cell>
          <cell r="AP663">
            <v>0</v>
          </cell>
        </row>
        <row r="664">
          <cell r="S664">
            <v>0</v>
          </cell>
          <cell r="T664">
            <v>0</v>
          </cell>
          <cell r="Z664">
            <v>0</v>
          </cell>
          <cell r="AA664">
            <v>0</v>
          </cell>
          <cell r="AG664">
            <v>0</v>
          </cell>
          <cell r="AH664">
            <v>0</v>
          </cell>
          <cell r="AO664">
            <v>0</v>
          </cell>
          <cell r="AP664">
            <v>0</v>
          </cell>
        </row>
        <row r="665">
          <cell r="S665">
            <v>0</v>
          </cell>
          <cell r="T665">
            <v>0</v>
          </cell>
          <cell r="Z665">
            <v>0</v>
          </cell>
          <cell r="AA665">
            <v>0</v>
          </cell>
          <cell r="AG665">
            <v>0</v>
          </cell>
          <cell r="AH665">
            <v>0</v>
          </cell>
          <cell r="AO665">
            <v>0</v>
          </cell>
          <cell r="AP665">
            <v>0</v>
          </cell>
        </row>
        <row r="666">
          <cell r="S666">
            <v>0</v>
          </cell>
          <cell r="T666">
            <v>0</v>
          </cell>
          <cell r="Z666">
            <v>0</v>
          </cell>
          <cell r="AA666">
            <v>0</v>
          </cell>
          <cell r="AG666">
            <v>0</v>
          </cell>
          <cell r="AH666">
            <v>0</v>
          </cell>
          <cell r="AO666">
            <v>0</v>
          </cell>
          <cell r="AP666">
            <v>0</v>
          </cell>
        </row>
        <row r="667">
          <cell r="S667">
            <v>0</v>
          </cell>
          <cell r="T667">
            <v>0</v>
          </cell>
          <cell r="Z667">
            <v>0</v>
          </cell>
          <cell r="AA667">
            <v>0</v>
          </cell>
          <cell r="AG667">
            <v>0</v>
          </cell>
          <cell r="AH667">
            <v>0</v>
          </cell>
          <cell r="AO667">
            <v>0</v>
          </cell>
          <cell r="AP667">
            <v>0</v>
          </cell>
        </row>
        <row r="668">
          <cell r="S668">
            <v>0</v>
          </cell>
          <cell r="T668">
            <v>0</v>
          </cell>
          <cell r="Z668">
            <v>0</v>
          </cell>
          <cell r="AA668">
            <v>0</v>
          </cell>
          <cell r="AG668">
            <v>0</v>
          </cell>
          <cell r="AH668">
            <v>0</v>
          </cell>
          <cell r="AO668">
            <v>0</v>
          </cell>
          <cell r="AP668">
            <v>0</v>
          </cell>
        </row>
        <row r="669">
          <cell r="S669">
            <v>0</v>
          </cell>
          <cell r="T669">
            <v>0</v>
          </cell>
          <cell r="Z669">
            <v>0</v>
          </cell>
          <cell r="AA669">
            <v>0</v>
          </cell>
          <cell r="AG669">
            <v>0</v>
          </cell>
          <cell r="AH669">
            <v>0</v>
          </cell>
          <cell r="AO669">
            <v>0</v>
          </cell>
          <cell r="AP669">
            <v>0</v>
          </cell>
        </row>
        <row r="670">
          <cell r="S670">
            <v>0</v>
          </cell>
          <cell r="T670">
            <v>0</v>
          </cell>
          <cell r="Z670">
            <v>0</v>
          </cell>
          <cell r="AA670">
            <v>0</v>
          </cell>
          <cell r="AG670">
            <v>0</v>
          </cell>
          <cell r="AH670">
            <v>0</v>
          </cell>
          <cell r="AO670">
            <v>0</v>
          </cell>
          <cell r="AP670">
            <v>0</v>
          </cell>
        </row>
        <row r="671">
          <cell r="S671">
            <v>0</v>
          </cell>
          <cell r="T671">
            <v>0</v>
          </cell>
          <cell r="Z671">
            <v>0</v>
          </cell>
          <cell r="AA671">
            <v>0</v>
          </cell>
          <cell r="AG671">
            <v>0</v>
          </cell>
          <cell r="AH671">
            <v>0</v>
          </cell>
          <cell r="AO671">
            <v>0</v>
          </cell>
          <cell r="AP671">
            <v>0</v>
          </cell>
        </row>
        <row r="672">
          <cell r="S672">
            <v>0</v>
          </cell>
          <cell r="T672">
            <v>0</v>
          </cell>
          <cell r="Z672">
            <v>0</v>
          </cell>
          <cell r="AA672">
            <v>0</v>
          </cell>
          <cell r="AG672">
            <v>0</v>
          </cell>
          <cell r="AH672">
            <v>0</v>
          </cell>
          <cell r="AO672">
            <v>0</v>
          </cell>
          <cell r="AP672">
            <v>0</v>
          </cell>
        </row>
        <row r="673">
          <cell r="S673">
            <v>0</v>
          </cell>
          <cell r="T673">
            <v>0</v>
          </cell>
          <cell r="Z673">
            <v>0</v>
          </cell>
          <cell r="AA673">
            <v>0</v>
          </cell>
          <cell r="AG673">
            <v>0</v>
          </cell>
          <cell r="AH673">
            <v>0</v>
          </cell>
          <cell r="AO673">
            <v>0</v>
          </cell>
          <cell r="AP673">
            <v>0</v>
          </cell>
        </row>
        <row r="674">
          <cell r="S674">
            <v>0</v>
          </cell>
          <cell r="T674">
            <v>0</v>
          </cell>
          <cell r="Z674">
            <v>0</v>
          </cell>
          <cell r="AA674">
            <v>0</v>
          </cell>
          <cell r="AG674">
            <v>0</v>
          </cell>
          <cell r="AH674">
            <v>0</v>
          </cell>
          <cell r="AO674">
            <v>0</v>
          </cell>
          <cell r="AP674">
            <v>0</v>
          </cell>
        </row>
        <row r="675">
          <cell r="S675">
            <v>0</v>
          </cell>
          <cell r="T675">
            <v>0</v>
          </cell>
          <cell r="Z675">
            <v>0</v>
          </cell>
          <cell r="AA675">
            <v>0</v>
          </cell>
          <cell r="AG675">
            <v>0</v>
          </cell>
          <cell r="AH675">
            <v>0</v>
          </cell>
          <cell r="AO675">
            <v>0</v>
          </cell>
          <cell r="AP675">
            <v>0</v>
          </cell>
        </row>
        <row r="676">
          <cell r="S676">
            <v>0</v>
          </cell>
          <cell r="T676">
            <v>0</v>
          </cell>
          <cell r="Z676">
            <v>0</v>
          </cell>
          <cell r="AA676">
            <v>0</v>
          </cell>
          <cell r="AG676">
            <v>0</v>
          </cell>
          <cell r="AH676">
            <v>0</v>
          </cell>
          <cell r="AO676">
            <v>0</v>
          </cell>
          <cell r="AP676">
            <v>0</v>
          </cell>
        </row>
        <row r="677">
          <cell r="S677">
            <v>0</v>
          </cell>
          <cell r="T677">
            <v>0</v>
          </cell>
          <cell r="Z677">
            <v>0</v>
          </cell>
          <cell r="AA677">
            <v>0</v>
          </cell>
          <cell r="AG677">
            <v>0</v>
          </cell>
          <cell r="AH677">
            <v>0</v>
          </cell>
          <cell r="AO677">
            <v>0</v>
          </cell>
          <cell r="AP677">
            <v>0</v>
          </cell>
        </row>
        <row r="678">
          <cell r="S678">
            <v>0</v>
          </cell>
          <cell r="T678">
            <v>0</v>
          </cell>
          <cell r="Z678">
            <v>0</v>
          </cell>
          <cell r="AA678">
            <v>0</v>
          </cell>
          <cell r="AG678">
            <v>0</v>
          </cell>
          <cell r="AH678">
            <v>0</v>
          </cell>
          <cell r="AO678">
            <v>0</v>
          </cell>
          <cell r="AP678">
            <v>0</v>
          </cell>
        </row>
        <row r="679">
          <cell r="S679">
            <v>0</v>
          </cell>
          <cell r="T679">
            <v>0</v>
          </cell>
          <cell r="Z679">
            <v>0</v>
          </cell>
          <cell r="AA679">
            <v>0</v>
          </cell>
          <cell r="AG679">
            <v>0</v>
          </cell>
          <cell r="AH679">
            <v>0</v>
          </cell>
          <cell r="AO679">
            <v>0</v>
          </cell>
          <cell r="AP679">
            <v>0</v>
          </cell>
        </row>
        <row r="680">
          <cell r="S680">
            <v>0</v>
          </cell>
          <cell r="T680">
            <v>0</v>
          </cell>
          <cell r="Z680">
            <v>0</v>
          </cell>
          <cell r="AA680">
            <v>0</v>
          </cell>
          <cell r="AG680">
            <v>0</v>
          </cell>
          <cell r="AH680">
            <v>0</v>
          </cell>
          <cell r="AO680">
            <v>0</v>
          </cell>
          <cell r="AP680">
            <v>0</v>
          </cell>
        </row>
        <row r="681">
          <cell r="S681">
            <v>0</v>
          </cell>
          <cell r="T681">
            <v>0</v>
          </cell>
          <cell r="Z681">
            <v>0</v>
          </cell>
          <cell r="AA681">
            <v>0</v>
          </cell>
          <cell r="AG681">
            <v>0</v>
          </cell>
          <cell r="AH681">
            <v>0</v>
          </cell>
          <cell r="AO681">
            <v>0</v>
          </cell>
          <cell r="AP681">
            <v>0</v>
          </cell>
        </row>
        <row r="682">
          <cell r="S682">
            <v>0</v>
          </cell>
          <cell r="T682">
            <v>0</v>
          </cell>
          <cell r="Z682">
            <v>0</v>
          </cell>
          <cell r="AA682">
            <v>0</v>
          </cell>
          <cell r="AG682">
            <v>0</v>
          </cell>
          <cell r="AH682">
            <v>0</v>
          </cell>
          <cell r="AO682">
            <v>0</v>
          </cell>
          <cell r="AP682">
            <v>0</v>
          </cell>
        </row>
        <row r="683">
          <cell r="S683">
            <v>0</v>
          </cell>
          <cell r="T683">
            <v>0</v>
          </cell>
          <cell r="Z683">
            <v>0</v>
          </cell>
          <cell r="AA683">
            <v>0</v>
          </cell>
          <cell r="AG683">
            <v>0</v>
          </cell>
          <cell r="AH683">
            <v>0</v>
          </cell>
          <cell r="AO683">
            <v>0</v>
          </cell>
          <cell r="AP683">
            <v>0</v>
          </cell>
        </row>
        <row r="684">
          <cell r="S684">
            <v>0</v>
          </cell>
          <cell r="T684">
            <v>0</v>
          </cell>
          <cell r="Z684">
            <v>0</v>
          </cell>
          <cell r="AA684">
            <v>0</v>
          </cell>
          <cell r="AG684">
            <v>0</v>
          </cell>
          <cell r="AH684">
            <v>0</v>
          </cell>
          <cell r="AO684">
            <v>0</v>
          </cell>
          <cell r="AP684">
            <v>0</v>
          </cell>
        </row>
        <row r="685">
          <cell r="S685">
            <v>0</v>
          </cell>
          <cell r="T685">
            <v>0</v>
          </cell>
          <cell r="Z685">
            <v>0</v>
          </cell>
          <cell r="AA685">
            <v>0</v>
          </cell>
          <cell r="AG685">
            <v>0</v>
          </cell>
          <cell r="AH685">
            <v>0</v>
          </cell>
          <cell r="AO685">
            <v>0</v>
          </cell>
          <cell r="AP685">
            <v>0</v>
          </cell>
        </row>
        <row r="686">
          <cell r="S686">
            <v>0</v>
          </cell>
          <cell r="T686">
            <v>0</v>
          </cell>
          <cell r="Z686">
            <v>0</v>
          </cell>
          <cell r="AA686">
            <v>0</v>
          </cell>
          <cell r="AG686">
            <v>0</v>
          </cell>
          <cell r="AH686">
            <v>0</v>
          </cell>
          <cell r="AO686">
            <v>0</v>
          </cell>
          <cell r="AP686">
            <v>0</v>
          </cell>
        </row>
        <row r="687">
          <cell r="S687">
            <v>0</v>
          </cell>
          <cell r="T687">
            <v>0</v>
          </cell>
          <cell r="Z687">
            <v>0</v>
          </cell>
          <cell r="AA687">
            <v>0</v>
          </cell>
          <cell r="AG687">
            <v>0</v>
          </cell>
          <cell r="AH687">
            <v>0</v>
          </cell>
          <cell r="AO687">
            <v>0</v>
          </cell>
          <cell r="AP687">
            <v>0</v>
          </cell>
        </row>
        <row r="688">
          <cell r="S688">
            <v>0</v>
          </cell>
          <cell r="T688">
            <v>0</v>
          </cell>
          <cell r="Z688">
            <v>0</v>
          </cell>
          <cell r="AA688">
            <v>0</v>
          </cell>
          <cell r="AG688">
            <v>0</v>
          </cell>
          <cell r="AH688">
            <v>0</v>
          </cell>
          <cell r="AO688">
            <v>0</v>
          </cell>
          <cell r="AP688">
            <v>0</v>
          </cell>
        </row>
        <row r="689">
          <cell r="S689">
            <v>0</v>
          </cell>
          <cell r="T689">
            <v>0</v>
          </cell>
          <cell r="Z689">
            <v>0</v>
          </cell>
          <cell r="AA689">
            <v>0</v>
          </cell>
          <cell r="AG689">
            <v>0</v>
          </cell>
          <cell r="AH689">
            <v>0</v>
          </cell>
          <cell r="AO689">
            <v>0</v>
          </cell>
          <cell r="AP689">
            <v>0</v>
          </cell>
        </row>
        <row r="690">
          <cell r="S690">
            <v>0</v>
          </cell>
          <cell r="T690">
            <v>0</v>
          </cell>
          <cell r="Z690">
            <v>0</v>
          </cell>
          <cell r="AA690">
            <v>0</v>
          </cell>
          <cell r="AG690">
            <v>0</v>
          </cell>
          <cell r="AH690">
            <v>0</v>
          </cell>
          <cell r="AO690">
            <v>0</v>
          </cell>
          <cell r="AP690">
            <v>0</v>
          </cell>
        </row>
        <row r="691">
          <cell r="S691">
            <v>0</v>
          </cell>
          <cell r="T691">
            <v>0</v>
          </cell>
          <cell r="Z691">
            <v>0</v>
          </cell>
          <cell r="AA691">
            <v>0</v>
          </cell>
          <cell r="AG691">
            <v>0</v>
          </cell>
          <cell r="AH691">
            <v>0</v>
          </cell>
          <cell r="AO691">
            <v>0</v>
          </cell>
          <cell r="AP691">
            <v>0</v>
          </cell>
        </row>
        <row r="692">
          <cell r="S692">
            <v>0</v>
          </cell>
          <cell r="T692">
            <v>0</v>
          </cell>
          <cell r="Z692">
            <v>0</v>
          </cell>
          <cell r="AA692">
            <v>0</v>
          </cell>
          <cell r="AG692">
            <v>0</v>
          </cell>
          <cell r="AH692">
            <v>0</v>
          </cell>
          <cell r="AO692">
            <v>0</v>
          </cell>
          <cell r="AP692">
            <v>0</v>
          </cell>
        </row>
        <row r="693">
          <cell r="S693">
            <v>0</v>
          </cell>
          <cell r="T693">
            <v>0</v>
          </cell>
          <cell r="Z693">
            <v>0</v>
          </cell>
          <cell r="AA693">
            <v>0</v>
          </cell>
          <cell r="AG693">
            <v>0</v>
          </cell>
          <cell r="AH693">
            <v>0</v>
          </cell>
          <cell r="AO693">
            <v>0</v>
          </cell>
          <cell r="AP693">
            <v>0</v>
          </cell>
        </row>
        <row r="694">
          <cell r="S694">
            <v>0</v>
          </cell>
          <cell r="T694">
            <v>0</v>
          </cell>
          <cell r="Z694">
            <v>0</v>
          </cell>
          <cell r="AA694">
            <v>0</v>
          </cell>
          <cell r="AG694">
            <v>0</v>
          </cell>
          <cell r="AH694">
            <v>0</v>
          </cell>
          <cell r="AO694">
            <v>0</v>
          </cell>
          <cell r="AP694">
            <v>0</v>
          </cell>
        </row>
        <row r="695">
          <cell r="S695">
            <v>0</v>
          </cell>
          <cell r="T695">
            <v>0</v>
          </cell>
          <cell r="Z695">
            <v>0</v>
          </cell>
          <cell r="AA695">
            <v>0</v>
          </cell>
          <cell r="AG695">
            <v>0</v>
          </cell>
          <cell r="AH695">
            <v>0</v>
          </cell>
          <cell r="AO695">
            <v>0</v>
          </cell>
          <cell r="AP695">
            <v>0</v>
          </cell>
        </row>
        <row r="696">
          <cell r="S696">
            <v>0</v>
          </cell>
          <cell r="T696">
            <v>0</v>
          </cell>
          <cell r="Z696">
            <v>0</v>
          </cell>
          <cell r="AA696">
            <v>0</v>
          </cell>
          <cell r="AG696">
            <v>0</v>
          </cell>
          <cell r="AH696">
            <v>0</v>
          </cell>
          <cell r="AO696">
            <v>0</v>
          </cell>
          <cell r="AP696">
            <v>0</v>
          </cell>
        </row>
        <row r="697">
          <cell r="S697">
            <v>0</v>
          </cell>
          <cell r="T697">
            <v>0</v>
          </cell>
          <cell r="Z697">
            <v>0</v>
          </cell>
          <cell r="AA697">
            <v>0</v>
          </cell>
          <cell r="AG697">
            <v>0</v>
          </cell>
          <cell r="AH697">
            <v>0</v>
          </cell>
          <cell r="AO697">
            <v>0</v>
          </cell>
          <cell r="AP697">
            <v>0</v>
          </cell>
        </row>
        <row r="698">
          <cell r="S698">
            <v>0</v>
          </cell>
          <cell r="T698">
            <v>0</v>
          </cell>
          <cell r="Z698">
            <v>0</v>
          </cell>
          <cell r="AA698">
            <v>0</v>
          </cell>
          <cell r="AG698">
            <v>0</v>
          </cell>
          <cell r="AH698">
            <v>0</v>
          </cell>
          <cell r="AO698">
            <v>0</v>
          </cell>
          <cell r="AP698">
            <v>0</v>
          </cell>
        </row>
        <row r="699">
          <cell r="S699">
            <v>0</v>
          </cell>
          <cell r="T699">
            <v>0</v>
          </cell>
          <cell r="Z699">
            <v>0</v>
          </cell>
          <cell r="AA699">
            <v>0</v>
          </cell>
          <cell r="AG699">
            <v>0</v>
          </cell>
          <cell r="AH699">
            <v>0</v>
          </cell>
          <cell r="AO699">
            <v>0</v>
          </cell>
          <cell r="AP699">
            <v>0</v>
          </cell>
        </row>
        <row r="700">
          <cell r="S700">
            <v>0</v>
          </cell>
          <cell r="T700">
            <v>0</v>
          </cell>
          <cell r="Z700">
            <v>0</v>
          </cell>
          <cell r="AA700">
            <v>0</v>
          </cell>
          <cell r="AG700">
            <v>0</v>
          </cell>
          <cell r="AH700">
            <v>0</v>
          </cell>
          <cell r="AO700">
            <v>0</v>
          </cell>
          <cell r="AP700">
            <v>0</v>
          </cell>
        </row>
        <row r="701">
          <cell r="S701">
            <v>0</v>
          </cell>
          <cell r="T701">
            <v>0</v>
          </cell>
          <cell r="Z701">
            <v>0</v>
          </cell>
          <cell r="AA701">
            <v>0</v>
          </cell>
          <cell r="AG701">
            <v>0</v>
          </cell>
          <cell r="AH701">
            <v>0</v>
          </cell>
          <cell r="AO701">
            <v>0</v>
          </cell>
          <cell r="AP701">
            <v>0</v>
          </cell>
        </row>
        <row r="702">
          <cell r="S702">
            <v>0</v>
          </cell>
          <cell r="T702">
            <v>0</v>
          </cell>
          <cell r="Z702">
            <v>0</v>
          </cell>
          <cell r="AA702">
            <v>0</v>
          </cell>
          <cell r="AG702">
            <v>0</v>
          </cell>
          <cell r="AH702">
            <v>0</v>
          </cell>
          <cell r="AO702">
            <v>0</v>
          </cell>
          <cell r="AP702">
            <v>0</v>
          </cell>
        </row>
        <row r="703">
          <cell r="S703">
            <v>0</v>
          </cell>
          <cell r="T703">
            <v>0</v>
          </cell>
          <cell r="Z703">
            <v>0</v>
          </cell>
          <cell r="AA703">
            <v>0</v>
          </cell>
          <cell r="AG703">
            <v>0</v>
          </cell>
          <cell r="AH703">
            <v>0</v>
          </cell>
          <cell r="AO703">
            <v>0</v>
          </cell>
          <cell r="AP703">
            <v>0</v>
          </cell>
        </row>
        <row r="704">
          <cell r="S704">
            <v>0</v>
          </cell>
          <cell r="T704">
            <v>0</v>
          </cell>
          <cell r="Z704">
            <v>0</v>
          </cell>
          <cell r="AA704">
            <v>0</v>
          </cell>
          <cell r="AG704">
            <v>0</v>
          </cell>
          <cell r="AH704">
            <v>0</v>
          </cell>
          <cell r="AO704">
            <v>0</v>
          </cell>
          <cell r="AP704">
            <v>0</v>
          </cell>
        </row>
        <row r="705">
          <cell r="S705">
            <v>18.61</v>
          </cell>
          <cell r="T705">
            <v>0</v>
          </cell>
          <cell r="Z705">
            <v>1153.26</v>
          </cell>
          <cell r="AA705">
            <v>0</v>
          </cell>
          <cell r="AG705">
            <v>0</v>
          </cell>
          <cell r="AH705">
            <v>0</v>
          </cell>
          <cell r="AO705">
            <v>1171.87</v>
          </cell>
          <cell r="AP705">
            <v>0</v>
          </cell>
        </row>
        <row r="706">
          <cell r="S706">
            <v>0</v>
          </cell>
          <cell r="T706">
            <v>0</v>
          </cell>
          <cell r="Z706">
            <v>0</v>
          </cell>
          <cell r="AA706">
            <v>0</v>
          </cell>
          <cell r="AG706">
            <v>0</v>
          </cell>
          <cell r="AH706">
            <v>0</v>
          </cell>
          <cell r="AO706">
            <v>0</v>
          </cell>
          <cell r="AP706">
            <v>0</v>
          </cell>
        </row>
        <row r="707">
          <cell r="S707">
            <v>0</v>
          </cell>
          <cell r="T707">
            <v>0</v>
          </cell>
          <cell r="Z707">
            <v>0</v>
          </cell>
          <cell r="AA707">
            <v>0</v>
          </cell>
          <cell r="AG707">
            <v>0</v>
          </cell>
          <cell r="AH707">
            <v>0</v>
          </cell>
          <cell r="AO707">
            <v>0</v>
          </cell>
          <cell r="AP707">
            <v>0</v>
          </cell>
        </row>
        <row r="708">
          <cell r="S708">
            <v>0</v>
          </cell>
          <cell r="T708">
            <v>0</v>
          </cell>
          <cell r="Z708">
            <v>0</v>
          </cell>
          <cell r="AA708">
            <v>0</v>
          </cell>
          <cell r="AG708">
            <v>0</v>
          </cell>
          <cell r="AH708">
            <v>0</v>
          </cell>
          <cell r="AO708">
            <v>0</v>
          </cell>
          <cell r="AP708">
            <v>0</v>
          </cell>
        </row>
        <row r="709">
          <cell r="S709">
            <v>0</v>
          </cell>
          <cell r="T709">
            <v>0</v>
          </cell>
          <cell r="Z709">
            <v>0</v>
          </cell>
          <cell r="AA709">
            <v>0</v>
          </cell>
          <cell r="AG709">
            <v>0</v>
          </cell>
          <cell r="AH709">
            <v>0</v>
          </cell>
          <cell r="AO709">
            <v>0</v>
          </cell>
          <cell r="AP709">
            <v>0</v>
          </cell>
        </row>
        <row r="710">
          <cell r="S710">
            <v>0</v>
          </cell>
          <cell r="T710">
            <v>0</v>
          </cell>
          <cell r="Z710">
            <v>0</v>
          </cell>
          <cell r="AA710">
            <v>0</v>
          </cell>
          <cell r="AG710">
            <v>0</v>
          </cell>
          <cell r="AH710">
            <v>0</v>
          </cell>
          <cell r="AO710">
            <v>0</v>
          </cell>
          <cell r="AP710">
            <v>0</v>
          </cell>
        </row>
        <row r="711">
          <cell r="S711">
            <v>0</v>
          </cell>
          <cell r="T711">
            <v>0</v>
          </cell>
          <cell r="Z711">
            <v>0</v>
          </cell>
          <cell r="AA711">
            <v>0</v>
          </cell>
          <cell r="AG711">
            <v>0</v>
          </cell>
          <cell r="AH711">
            <v>0</v>
          </cell>
          <cell r="AO711">
            <v>0</v>
          </cell>
          <cell r="AP711">
            <v>0</v>
          </cell>
        </row>
        <row r="712">
          <cell r="S712">
            <v>0</v>
          </cell>
          <cell r="T712">
            <v>0</v>
          </cell>
          <cell r="Z712">
            <v>0</v>
          </cell>
          <cell r="AA712">
            <v>0</v>
          </cell>
          <cell r="AG712">
            <v>0</v>
          </cell>
          <cell r="AH712">
            <v>0</v>
          </cell>
          <cell r="AO712">
            <v>0</v>
          </cell>
          <cell r="AP712">
            <v>0</v>
          </cell>
        </row>
        <row r="713">
          <cell r="S713">
            <v>0</v>
          </cell>
          <cell r="T713">
            <v>0</v>
          </cell>
          <cell r="Z713">
            <v>0</v>
          </cell>
          <cell r="AA713">
            <v>0</v>
          </cell>
          <cell r="AG713">
            <v>0</v>
          </cell>
          <cell r="AH713">
            <v>0</v>
          </cell>
          <cell r="AO713">
            <v>0</v>
          </cell>
          <cell r="AP713">
            <v>0</v>
          </cell>
        </row>
        <row r="714">
          <cell r="S714">
            <v>0</v>
          </cell>
          <cell r="T714">
            <v>0</v>
          </cell>
          <cell r="Z714">
            <v>0</v>
          </cell>
          <cell r="AA714">
            <v>0</v>
          </cell>
          <cell r="AG714">
            <v>0</v>
          </cell>
          <cell r="AH714">
            <v>0</v>
          </cell>
          <cell r="AO714">
            <v>0</v>
          </cell>
          <cell r="AP714">
            <v>0</v>
          </cell>
        </row>
        <row r="715">
          <cell r="S715">
            <v>0</v>
          </cell>
          <cell r="T715">
            <v>0</v>
          </cell>
          <cell r="Z715">
            <v>0</v>
          </cell>
          <cell r="AA715">
            <v>0</v>
          </cell>
          <cell r="AG715">
            <v>0</v>
          </cell>
          <cell r="AH715">
            <v>0</v>
          </cell>
          <cell r="AO715">
            <v>0</v>
          </cell>
          <cell r="AP715">
            <v>0</v>
          </cell>
        </row>
        <row r="716">
          <cell r="S716">
            <v>0</v>
          </cell>
          <cell r="T716">
            <v>2000</v>
          </cell>
          <cell r="Z716">
            <v>0</v>
          </cell>
          <cell r="AA716">
            <v>0</v>
          </cell>
          <cell r="AG716">
            <v>0</v>
          </cell>
          <cell r="AH716">
            <v>0</v>
          </cell>
          <cell r="AO716">
            <v>0</v>
          </cell>
          <cell r="AP716">
            <v>2000</v>
          </cell>
        </row>
        <row r="717">
          <cell r="S717">
            <v>0</v>
          </cell>
          <cell r="T717">
            <v>0</v>
          </cell>
          <cell r="Z717">
            <v>0</v>
          </cell>
          <cell r="AA717">
            <v>0</v>
          </cell>
          <cell r="AG717">
            <v>0</v>
          </cell>
          <cell r="AH717">
            <v>0</v>
          </cell>
          <cell r="AO717">
            <v>0</v>
          </cell>
          <cell r="AP717">
            <v>0</v>
          </cell>
        </row>
        <row r="718">
          <cell r="S718">
            <v>0</v>
          </cell>
          <cell r="T718">
            <v>1349</v>
          </cell>
          <cell r="Z718">
            <v>0</v>
          </cell>
          <cell r="AA718">
            <v>0</v>
          </cell>
          <cell r="AG718">
            <v>0</v>
          </cell>
          <cell r="AH718">
            <v>0</v>
          </cell>
          <cell r="AO718">
            <v>0</v>
          </cell>
          <cell r="AP718">
            <v>1349</v>
          </cell>
        </row>
        <row r="719">
          <cell r="S719">
            <v>0</v>
          </cell>
          <cell r="T719">
            <v>3655.16</v>
          </cell>
          <cell r="Z719">
            <v>0</v>
          </cell>
          <cell r="AA719">
            <v>0</v>
          </cell>
          <cell r="AG719">
            <v>0</v>
          </cell>
          <cell r="AH719">
            <v>0</v>
          </cell>
          <cell r="AO719">
            <v>0</v>
          </cell>
          <cell r="AP719">
            <v>3655.16</v>
          </cell>
        </row>
        <row r="720">
          <cell r="S720">
            <v>0</v>
          </cell>
          <cell r="T720">
            <v>0</v>
          </cell>
          <cell r="Z720">
            <v>0</v>
          </cell>
          <cell r="AA720">
            <v>0</v>
          </cell>
          <cell r="AG720">
            <v>0</v>
          </cell>
          <cell r="AH720">
            <v>0</v>
          </cell>
          <cell r="AO720">
            <v>0</v>
          </cell>
          <cell r="AP720">
            <v>0</v>
          </cell>
        </row>
        <row r="721">
          <cell r="S721">
            <v>0</v>
          </cell>
          <cell r="T721">
            <v>0</v>
          </cell>
          <cell r="Z721">
            <v>0</v>
          </cell>
          <cell r="AA721">
            <v>0</v>
          </cell>
          <cell r="AG721">
            <v>0</v>
          </cell>
          <cell r="AH721">
            <v>0</v>
          </cell>
          <cell r="AO721">
            <v>0</v>
          </cell>
          <cell r="AP721">
            <v>0</v>
          </cell>
        </row>
        <row r="722">
          <cell r="S722">
            <v>0</v>
          </cell>
          <cell r="T722">
            <v>0</v>
          </cell>
          <cell r="Z722">
            <v>0</v>
          </cell>
          <cell r="AA722">
            <v>0</v>
          </cell>
          <cell r="AG722">
            <v>0</v>
          </cell>
          <cell r="AH722">
            <v>0</v>
          </cell>
          <cell r="AO722">
            <v>0</v>
          </cell>
          <cell r="AP722">
            <v>0</v>
          </cell>
        </row>
        <row r="723">
          <cell r="S723">
            <v>0</v>
          </cell>
          <cell r="T723">
            <v>0</v>
          </cell>
          <cell r="Z723">
            <v>0</v>
          </cell>
          <cell r="AA723">
            <v>0</v>
          </cell>
          <cell r="AG723">
            <v>0</v>
          </cell>
          <cell r="AH723">
            <v>0</v>
          </cell>
          <cell r="AO723">
            <v>0</v>
          </cell>
          <cell r="AP723">
            <v>0</v>
          </cell>
        </row>
        <row r="724">
          <cell r="S724">
            <v>0</v>
          </cell>
          <cell r="T724">
            <v>0</v>
          </cell>
          <cell r="Z724">
            <v>0</v>
          </cell>
          <cell r="AA724">
            <v>0</v>
          </cell>
          <cell r="AG724">
            <v>0</v>
          </cell>
          <cell r="AH724">
            <v>0</v>
          </cell>
          <cell r="AO724">
            <v>0</v>
          </cell>
          <cell r="AP724">
            <v>0</v>
          </cell>
        </row>
        <row r="725">
          <cell r="S725">
            <v>0</v>
          </cell>
          <cell r="T725">
            <v>0</v>
          </cell>
          <cell r="Z725">
            <v>0</v>
          </cell>
          <cell r="AA725">
            <v>0</v>
          </cell>
          <cell r="AG725">
            <v>0</v>
          </cell>
          <cell r="AH725">
            <v>0</v>
          </cell>
          <cell r="AO725">
            <v>0</v>
          </cell>
          <cell r="AP725">
            <v>0</v>
          </cell>
        </row>
        <row r="726">
          <cell r="S726">
            <v>0</v>
          </cell>
          <cell r="T726">
            <v>0</v>
          </cell>
          <cell r="Z726">
            <v>0</v>
          </cell>
          <cell r="AA726">
            <v>28771.04</v>
          </cell>
          <cell r="AG726">
            <v>0</v>
          </cell>
          <cell r="AH726">
            <v>0</v>
          </cell>
          <cell r="AO726">
            <v>0</v>
          </cell>
          <cell r="AP726">
            <v>28771.04</v>
          </cell>
        </row>
        <row r="727">
          <cell r="S727">
            <v>0</v>
          </cell>
          <cell r="T727">
            <v>0</v>
          </cell>
          <cell r="Z727">
            <v>0</v>
          </cell>
          <cell r="AA727">
            <v>0</v>
          </cell>
          <cell r="AG727">
            <v>0</v>
          </cell>
          <cell r="AH727">
            <v>0</v>
          </cell>
          <cell r="AO727">
            <v>0</v>
          </cell>
          <cell r="AP727">
            <v>0</v>
          </cell>
        </row>
        <row r="728">
          <cell r="S728">
            <v>0</v>
          </cell>
          <cell r="T728">
            <v>0</v>
          </cell>
          <cell r="Z728">
            <v>0</v>
          </cell>
          <cell r="AA728">
            <v>0</v>
          </cell>
          <cell r="AG728">
            <v>0</v>
          </cell>
          <cell r="AH728">
            <v>0</v>
          </cell>
          <cell r="AO728">
            <v>0</v>
          </cell>
          <cell r="AP728">
            <v>0</v>
          </cell>
        </row>
        <row r="729">
          <cell r="S729">
            <v>0</v>
          </cell>
          <cell r="T729">
            <v>0</v>
          </cell>
          <cell r="Z729">
            <v>0</v>
          </cell>
          <cell r="AA729">
            <v>0</v>
          </cell>
          <cell r="AG729">
            <v>0</v>
          </cell>
          <cell r="AH729">
            <v>0</v>
          </cell>
          <cell r="AO729">
            <v>0</v>
          </cell>
          <cell r="AP729">
            <v>0</v>
          </cell>
        </row>
        <row r="730">
          <cell r="S730">
            <v>0</v>
          </cell>
          <cell r="T730">
            <v>0</v>
          </cell>
          <cell r="Z730">
            <v>0</v>
          </cell>
          <cell r="AA730">
            <v>0</v>
          </cell>
          <cell r="AG730">
            <v>0</v>
          </cell>
          <cell r="AH730">
            <v>0</v>
          </cell>
          <cell r="AO730">
            <v>0</v>
          </cell>
          <cell r="AP730">
            <v>0</v>
          </cell>
        </row>
        <row r="731">
          <cell r="S731">
            <v>0</v>
          </cell>
          <cell r="T731">
            <v>0</v>
          </cell>
          <cell r="Z731">
            <v>0</v>
          </cell>
          <cell r="AA731">
            <v>0</v>
          </cell>
          <cell r="AG731">
            <v>0</v>
          </cell>
          <cell r="AH731">
            <v>0</v>
          </cell>
          <cell r="AO731">
            <v>0</v>
          </cell>
          <cell r="AP731">
            <v>0</v>
          </cell>
        </row>
        <row r="732">
          <cell r="S732">
            <v>0</v>
          </cell>
          <cell r="T732">
            <v>0</v>
          </cell>
          <cell r="Z732">
            <v>0</v>
          </cell>
          <cell r="AA732">
            <v>0</v>
          </cell>
          <cell r="AG732">
            <v>0</v>
          </cell>
          <cell r="AH732">
            <v>0</v>
          </cell>
          <cell r="AO732">
            <v>0</v>
          </cell>
          <cell r="AP732">
            <v>0</v>
          </cell>
        </row>
        <row r="733">
          <cell r="S733">
            <v>0</v>
          </cell>
          <cell r="T733">
            <v>0</v>
          </cell>
          <cell r="Z733">
            <v>0</v>
          </cell>
          <cell r="AA733">
            <v>0</v>
          </cell>
          <cell r="AG733">
            <v>0</v>
          </cell>
          <cell r="AH733">
            <v>0</v>
          </cell>
          <cell r="AO733">
            <v>0</v>
          </cell>
          <cell r="AP733">
            <v>0</v>
          </cell>
        </row>
        <row r="734">
          <cell r="S734">
            <v>0</v>
          </cell>
          <cell r="T734">
            <v>0</v>
          </cell>
          <cell r="Z734">
            <v>0</v>
          </cell>
          <cell r="AA734">
            <v>0</v>
          </cell>
          <cell r="AG734">
            <v>0</v>
          </cell>
          <cell r="AH734">
            <v>0</v>
          </cell>
          <cell r="AO734">
            <v>0</v>
          </cell>
          <cell r="AP734">
            <v>0</v>
          </cell>
        </row>
        <row r="735">
          <cell r="S735">
            <v>0</v>
          </cell>
          <cell r="T735">
            <v>0</v>
          </cell>
          <cell r="Z735">
            <v>0</v>
          </cell>
          <cell r="AA735">
            <v>0</v>
          </cell>
          <cell r="AG735">
            <v>0</v>
          </cell>
          <cell r="AH735">
            <v>0</v>
          </cell>
          <cell r="AO735">
            <v>0</v>
          </cell>
          <cell r="AP735">
            <v>0</v>
          </cell>
        </row>
        <row r="736">
          <cell r="S736">
            <v>0</v>
          </cell>
          <cell r="T736">
            <v>0</v>
          </cell>
          <cell r="Z736">
            <v>0</v>
          </cell>
          <cell r="AA736">
            <v>0</v>
          </cell>
          <cell r="AG736">
            <v>0</v>
          </cell>
          <cell r="AH736">
            <v>0</v>
          </cell>
          <cell r="AO736">
            <v>0</v>
          </cell>
          <cell r="AP736">
            <v>0</v>
          </cell>
        </row>
        <row r="737">
          <cell r="S737">
            <v>0</v>
          </cell>
          <cell r="T737">
            <v>0</v>
          </cell>
          <cell r="Z737">
            <v>0</v>
          </cell>
          <cell r="AA737">
            <v>0</v>
          </cell>
          <cell r="AG737">
            <v>0</v>
          </cell>
          <cell r="AH737">
            <v>0</v>
          </cell>
          <cell r="AO737">
            <v>0</v>
          </cell>
          <cell r="AP737">
            <v>0</v>
          </cell>
        </row>
        <row r="738">
          <cell r="S738">
            <v>0</v>
          </cell>
          <cell r="T738">
            <v>0</v>
          </cell>
          <cell r="Z738">
            <v>0</v>
          </cell>
          <cell r="AA738">
            <v>0</v>
          </cell>
          <cell r="AG738">
            <v>0</v>
          </cell>
          <cell r="AH738">
            <v>0</v>
          </cell>
          <cell r="AO738">
            <v>0</v>
          </cell>
          <cell r="AP738">
            <v>0</v>
          </cell>
        </row>
        <row r="739">
          <cell r="S739">
            <v>0</v>
          </cell>
          <cell r="T739">
            <v>0</v>
          </cell>
          <cell r="Z739">
            <v>0</v>
          </cell>
          <cell r="AA739">
            <v>0</v>
          </cell>
          <cell r="AG739">
            <v>0</v>
          </cell>
          <cell r="AH739">
            <v>0</v>
          </cell>
          <cell r="AO739">
            <v>0</v>
          </cell>
          <cell r="AP739">
            <v>0</v>
          </cell>
        </row>
        <row r="740">
          <cell r="S740">
            <v>0</v>
          </cell>
          <cell r="T740">
            <v>0</v>
          </cell>
          <cell r="Z740">
            <v>0</v>
          </cell>
          <cell r="AA740">
            <v>0</v>
          </cell>
          <cell r="AG740">
            <v>0</v>
          </cell>
          <cell r="AH740">
            <v>0</v>
          </cell>
          <cell r="AO740">
            <v>0</v>
          </cell>
          <cell r="AP740">
            <v>0</v>
          </cell>
        </row>
        <row r="741">
          <cell r="S741">
            <v>0</v>
          </cell>
          <cell r="T741">
            <v>0</v>
          </cell>
          <cell r="Z741">
            <v>0</v>
          </cell>
          <cell r="AA741">
            <v>0</v>
          </cell>
          <cell r="AG741">
            <v>0</v>
          </cell>
          <cell r="AH741">
            <v>0</v>
          </cell>
          <cell r="AO741">
            <v>0</v>
          </cell>
          <cell r="AP741">
            <v>0</v>
          </cell>
        </row>
        <row r="742">
          <cell r="S742">
            <v>0</v>
          </cell>
          <cell r="T742">
            <v>0</v>
          </cell>
          <cell r="Z742">
            <v>0</v>
          </cell>
          <cell r="AA742">
            <v>0</v>
          </cell>
          <cell r="AG742">
            <v>0</v>
          </cell>
          <cell r="AH742">
            <v>0</v>
          </cell>
          <cell r="AO742">
            <v>0</v>
          </cell>
          <cell r="AP742">
            <v>0</v>
          </cell>
        </row>
        <row r="743">
          <cell r="S743">
            <v>0</v>
          </cell>
          <cell r="T743">
            <v>0</v>
          </cell>
          <cell r="Z743">
            <v>0</v>
          </cell>
          <cell r="AA743">
            <v>0</v>
          </cell>
          <cell r="AG743">
            <v>0</v>
          </cell>
          <cell r="AH743">
            <v>0</v>
          </cell>
          <cell r="AO743">
            <v>0</v>
          </cell>
          <cell r="AP743">
            <v>0</v>
          </cell>
        </row>
        <row r="744">
          <cell r="S744">
            <v>0</v>
          </cell>
          <cell r="T744">
            <v>12684241.16</v>
          </cell>
          <cell r="Z744">
            <v>0</v>
          </cell>
          <cell r="AA744">
            <v>48728.9</v>
          </cell>
          <cell r="AG744">
            <v>0</v>
          </cell>
          <cell r="AH744">
            <v>0</v>
          </cell>
          <cell r="AO744">
            <v>0</v>
          </cell>
          <cell r="AP744">
            <v>12732970.06</v>
          </cell>
        </row>
        <row r="745">
          <cell r="S745">
            <v>0</v>
          </cell>
          <cell r="T745">
            <v>0</v>
          </cell>
          <cell r="Z745">
            <v>0</v>
          </cell>
          <cell r="AA745">
            <v>0</v>
          </cell>
          <cell r="AG745">
            <v>0</v>
          </cell>
          <cell r="AH745">
            <v>0</v>
          </cell>
          <cell r="AO745">
            <v>0</v>
          </cell>
          <cell r="AP745">
            <v>0</v>
          </cell>
        </row>
        <row r="746">
          <cell r="S746">
            <v>0</v>
          </cell>
          <cell r="T746">
            <v>0</v>
          </cell>
          <cell r="Z746">
            <v>0</v>
          </cell>
          <cell r="AA746">
            <v>0</v>
          </cell>
          <cell r="AG746">
            <v>0</v>
          </cell>
          <cell r="AH746">
            <v>0</v>
          </cell>
          <cell r="AO746">
            <v>0</v>
          </cell>
          <cell r="AP746">
            <v>0</v>
          </cell>
        </row>
        <row r="747">
          <cell r="S747">
            <v>48728.9</v>
          </cell>
          <cell r="T747">
            <v>0</v>
          </cell>
          <cell r="Z747">
            <v>0</v>
          </cell>
          <cell r="AA747">
            <v>732863.0599999999</v>
          </cell>
          <cell r="AG747">
            <v>0</v>
          </cell>
          <cell r="AH747">
            <v>0</v>
          </cell>
          <cell r="AO747">
            <v>48728.9</v>
          </cell>
          <cell r="AP747">
            <v>732863.0599999999</v>
          </cell>
        </row>
        <row r="748">
          <cell r="S748">
            <v>0</v>
          </cell>
          <cell r="T748">
            <v>0</v>
          </cell>
          <cell r="Z748">
            <v>0</v>
          </cell>
          <cell r="AA748">
            <v>0</v>
          </cell>
          <cell r="AG748">
            <v>0</v>
          </cell>
          <cell r="AH748">
            <v>0</v>
          </cell>
          <cell r="AO748">
            <v>0</v>
          </cell>
          <cell r="AP748">
            <v>0</v>
          </cell>
        </row>
        <row r="749">
          <cell r="S749">
            <v>0</v>
          </cell>
          <cell r="T749">
            <v>0</v>
          </cell>
          <cell r="Z749">
            <v>0</v>
          </cell>
          <cell r="AA749">
            <v>0</v>
          </cell>
          <cell r="AG749">
            <v>0</v>
          </cell>
          <cell r="AH749">
            <v>0</v>
          </cell>
          <cell r="AO749">
            <v>0</v>
          </cell>
          <cell r="AP749">
            <v>0</v>
          </cell>
        </row>
        <row r="750">
          <cell r="S750">
            <v>0</v>
          </cell>
          <cell r="T750">
            <v>0</v>
          </cell>
          <cell r="Z750">
            <v>0</v>
          </cell>
          <cell r="AA750">
            <v>0</v>
          </cell>
          <cell r="AG750">
            <v>0</v>
          </cell>
          <cell r="AH750">
            <v>0</v>
          </cell>
          <cell r="AO750">
            <v>0</v>
          </cell>
          <cell r="AP750">
            <v>0</v>
          </cell>
        </row>
        <row r="751">
          <cell r="S751">
            <v>0</v>
          </cell>
          <cell r="T751">
            <v>0</v>
          </cell>
          <cell r="Z751">
            <v>0</v>
          </cell>
          <cell r="AA751">
            <v>0</v>
          </cell>
          <cell r="AG751">
            <v>0</v>
          </cell>
          <cell r="AH751">
            <v>0</v>
          </cell>
          <cell r="AO751">
            <v>0</v>
          </cell>
          <cell r="AP751">
            <v>0</v>
          </cell>
        </row>
        <row r="752">
          <cell r="S752">
            <v>0</v>
          </cell>
          <cell r="T752">
            <v>0</v>
          </cell>
          <cell r="Z752">
            <v>0</v>
          </cell>
          <cell r="AA752">
            <v>0</v>
          </cell>
          <cell r="AG752">
            <v>0</v>
          </cell>
          <cell r="AH752">
            <v>0</v>
          </cell>
          <cell r="AO752">
            <v>0</v>
          </cell>
          <cell r="AP752">
            <v>0</v>
          </cell>
        </row>
        <row r="753">
          <cell r="S753">
            <v>0</v>
          </cell>
          <cell r="T753">
            <v>868774.78</v>
          </cell>
          <cell r="Z753">
            <v>0</v>
          </cell>
          <cell r="AA753">
            <v>7634.09</v>
          </cell>
          <cell r="AG753">
            <v>0</v>
          </cell>
          <cell r="AH753">
            <v>0</v>
          </cell>
          <cell r="AO753">
            <v>0</v>
          </cell>
          <cell r="AP753">
            <v>876408.87</v>
          </cell>
        </row>
        <row r="754">
          <cell r="S754">
            <v>0</v>
          </cell>
          <cell r="T754">
            <v>4650921.48</v>
          </cell>
          <cell r="Z754">
            <v>0</v>
          </cell>
          <cell r="AA754">
            <v>9506.85</v>
          </cell>
          <cell r="AG754">
            <v>0</v>
          </cell>
          <cell r="AH754">
            <v>0</v>
          </cell>
          <cell r="AO754">
            <v>0</v>
          </cell>
          <cell r="AP754">
            <v>4660428.33</v>
          </cell>
        </row>
        <row r="755">
          <cell r="S755">
            <v>0</v>
          </cell>
          <cell r="T755">
            <v>789176.4</v>
          </cell>
          <cell r="Z755">
            <v>0</v>
          </cell>
          <cell r="AA755">
            <v>4317.639999999999</v>
          </cell>
          <cell r="AG755">
            <v>0</v>
          </cell>
          <cell r="AH755">
            <v>0</v>
          </cell>
          <cell r="AO755">
            <v>0</v>
          </cell>
          <cell r="AP755">
            <v>793494.04</v>
          </cell>
        </row>
        <row r="756">
          <cell r="S756">
            <v>0</v>
          </cell>
          <cell r="T756">
            <v>472541.02</v>
          </cell>
          <cell r="Z756">
            <v>0</v>
          </cell>
          <cell r="AA756">
            <v>2698.44</v>
          </cell>
          <cell r="AG756">
            <v>0</v>
          </cell>
          <cell r="AH756">
            <v>0</v>
          </cell>
          <cell r="AO756">
            <v>0</v>
          </cell>
          <cell r="AP756">
            <v>475239.46</v>
          </cell>
        </row>
        <row r="757">
          <cell r="S757">
            <v>0</v>
          </cell>
          <cell r="T757">
            <v>24157.02</v>
          </cell>
          <cell r="Z757">
            <v>24157.019999999997</v>
          </cell>
          <cell r="AA757">
            <v>0</v>
          </cell>
          <cell r="AG757">
            <v>0</v>
          </cell>
          <cell r="AH757">
            <v>0</v>
          </cell>
          <cell r="AO757">
            <v>24157.019999999997</v>
          </cell>
          <cell r="AP757">
            <v>24157.02</v>
          </cell>
        </row>
        <row r="758">
          <cell r="S758">
            <v>0</v>
          </cell>
          <cell r="T758">
            <v>0</v>
          </cell>
          <cell r="Z758">
            <v>0</v>
          </cell>
          <cell r="AA758">
            <v>0</v>
          </cell>
          <cell r="AG758">
            <v>0</v>
          </cell>
          <cell r="AH758">
            <v>0</v>
          </cell>
          <cell r="AO758">
            <v>0</v>
          </cell>
          <cell r="AP758">
            <v>0</v>
          </cell>
        </row>
        <row r="759">
          <cell r="S759">
            <v>0</v>
          </cell>
          <cell r="T759">
            <v>0</v>
          </cell>
          <cell r="Z759">
            <v>0</v>
          </cell>
          <cell r="AA759">
            <v>0</v>
          </cell>
          <cell r="AG759">
            <v>0</v>
          </cell>
          <cell r="AH759">
            <v>0</v>
          </cell>
          <cell r="AO759">
            <v>0</v>
          </cell>
          <cell r="AP759">
            <v>0</v>
          </cell>
        </row>
        <row r="760">
          <cell r="S760">
            <v>0</v>
          </cell>
          <cell r="T760">
            <v>145342.4</v>
          </cell>
          <cell r="Z760">
            <v>145342.4</v>
          </cell>
          <cell r="AA760">
            <v>0</v>
          </cell>
          <cell r="AG760">
            <v>0</v>
          </cell>
          <cell r="AH760">
            <v>0</v>
          </cell>
          <cell r="AO760">
            <v>145342.4</v>
          </cell>
          <cell r="AP760">
            <v>145342.4</v>
          </cell>
        </row>
        <row r="761">
          <cell r="S761">
            <v>0</v>
          </cell>
          <cell r="T761">
            <v>1308.18</v>
          </cell>
          <cell r="Z761">
            <v>0</v>
          </cell>
          <cell r="AA761">
            <v>0</v>
          </cell>
          <cell r="AG761">
            <v>1308.18</v>
          </cell>
          <cell r="AH761">
            <v>0</v>
          </cell>
          <cell r="AO761">
            <v>1308.18</v>
          </cell>
          <cell r="AP761">
            <v>1308.18</v>
          </cell>
        </row>
        <row r="762">
          <cell r="S762">
            <v>0</v>
          </cell>
          <cell r="T762">
            <v>0</v>
          </cell>
          <cell r="Z762">
            <v>0</v>
          </cell>
          <cell r="AA762">
            <v>0</v>
          </cell>
          <cell r="AG762">
            <v>0</v>
          </cell>
          <cell r="AH762">
            <v>0</v>
          </cell>
          <cell r="AO762">
            <v>0</v>
          </cell>
          <cell r="AP762">
            <v>0</v>
          </cell>
        </row>
        <row r="763">
          <cell r="S763">
            <v>0</v>
          </cell>
          <cell r="T763">
            <v>0</v>
          </cell>
          <cell r="Z763">
            <v>0</v>
          </cell>
          <cell r="AA763">
            <v>0</v>
          </cell>
          <cell r="AG763">
            <v>0</v>
          </cell>
          <cell r="AH763">
            <v>5916.16</v>
          </cell>
          <cell r="AO763">
            <v>0</v>
          </cell>
          <cell r="AP763">
            <v>5916.16</v>
          </cell>
        </row>
        <row r="764">
          <cell r="S764">
            <v>0</v>
          </cell>
          <cell r="T764">
            <v>2858688.63</v>
          </cell>
          <cell r="Z764">
            <v>0</v>
          </cell>
          <cell r="AA764">
            <v>0</v>
          </cell>
          <cell r="AG764">
            <v>5999.200000000001</v>
          </cell>
          <cell r="AH764">
            <v>0</v>
          </cell>
          <cell r="AO764">
            <v>5999.200000000001</v>
          </cell>
          <cell r="AP764">
            <v>2858688.63</v>
          </cell>
        </row>
        <row r="765">
          <cell r="S765">
            <v>0</v>
          </cell>
          <cell r="T765">
            <v>137250.88000000003</v>
          </cell>
          <cell r="Z765">
            <v>0</v>
          </cell>
          <cell r="AA765">
            <v>0</v>
          </cell>
          <cell r="AG765">
            <v>0</v>
          </cell>
          <cell r="AH765">
            <v>0</v>
          </cell>
          <cell r="AO765">
            <v>0</v>
          </cell>
          <cell r="AP765">
            <v>137250.88000000003</v>
          </cell>
        </row>
        <row r="766">
          <cell r="S766">
            <v>0</v>
          </cell>
          <cell r="T766">
            <v>645.21</v>
          </cell>
          <cell r="Z766">
            <v>0</v>
          </cell>
          <cell r="AA766">
            <v>0</v>
          </cell>
          <cell r="AG766">
            <v>0</v>
          </cell>
          <cell r="AH766">
            <v>0</v>
          </cell>
          <cell r="AO766">
            <v>0</v>
          </cell>
          <cell r="AP766">
            <v>645.21</v>
          </cell>
        </row>
        <row r="767">
          <cell r="S767">
            <v>0</v>
          </cell>
          <cell r="T767">
            <v>0</v>
          </cell>
          <cell r="Z767">
            <v>0</v>
          </cell>
          <cell r="AA767">
            <v>0</v>
          </cell>
          <cell r="AG767">
            <v>0</v>
          </cell>
          <cell r="AH767">
            <v>0</v>
          </cell>
          <cell r="AO767">
            <v>0</v>
          </cell>
          <cell r="AP767">
            <v>0</v>
          </cell>
        </row>
        <row r="768">
          <cell r="S768">
            <v>0</v>
          </cell>
          <cell r="T768">
            <v>0</v>
          </cell>
          <cell r="Z768">
            <v>0</v>
          </cell>
          <cell r="AA768">
            <v>0</v>
          </cell>
          <cell r="AG768">
            <v>0</v>
          </cell>
          <cell r="AH768">
            <v>0</v>
          </cell>
          <cell r="AO768">
            <v>0</v>
          </cell>
          <cell r="AP768">
            <v>0</v>
          </cell>
        </row>
        <row r="769">
          <cell r="S769">
            <v>0</v>
          </cell>
          <cell r="T769">
            <v>0</v>
          </cell>
          <cell r="Z769">
            <v>0</v>
          </cell>
          <cell r="AA769">
            <v>0</v>
          </cell>
          <cell r="AG769">
            <v>0</v>
          </cell>
          <cell r="AH769">
            <v>0</v>
          </cell>
          <cell r="AO769">
            <v>0</v>
          </cell>
          <cell r="AP769">
            <v>0</v>
          </cell>
        </row>
        <row r="770">
          <cell r="S770">
            <v>0</v>
          </cell>
          <cell r="T770">
            <v>0</v>
          </cell>
          <cell r="Z770">
            <v>0</v>
          </cell>
          <cell r="AA770">
            <v>0</v>
          </cell>
          <cell r="AG770">
            <v>0</v>
          </cell>
          <cell r="AH770">
            <v>0</v>
          </cell>
          <cell r="AO770">
            <v>0</v>
          </cell>
          <cell r="AP770">
            <v>0</v>
          </cell>
        </row>
        <row r="771">
          <cell r="S771">
            <v>0</v>
          </cell>
          <cell r="T771">
            <v>0</v>
          </cell>
          <cell r="Z771">
            <v>0</v>
          </cell>
          <cell r="AA771">
            <v>0</v>
          </cell>
          <cell r="AG771">
            <v>0</v>
          </cell>
          <cell r="AH771">
            <v>0</v>
          </cell>
          <cell r="AO771">
            <v>0</v>
          </cell>
          <cell r="AP771">
            <v>0</v>
          </cell>
        </row>
        <row r="772">
          <cell r="S772">
            <v>0</v>
          </cell>
          <cell r="T772">
            <v>0</v>
          </cell>
          <cell r="Z772">
            <v>0</v>
          </cell>
          <cell r="AA772">
            <v>0</v>
          </cell>
          <cell r="AG772">
            <v>0</v>
          </cell>
          <cell r="AH772">
            <v>0</v>
          </cell>
          <cell r="AO772">
            <v>0</v>
          </cell>
          <cell r="AP772">
            <v>0</v>
          </cell>
        </row>
        <row r="773">
          <cell r="S773">
            <v>0</v>
          </cell>
          <cell r="T773">
            <v>0</v>
          </cell>
          <cell r="Z773">
            <v>0</v>
          </cell>
          <cell r="AA773">
            <v>0</v>
          </cell>
          <cell r="AG773">
            <v>0</v>
          </cell>
          <cell r="AH773">
            <v>0</v>
          </cell>
          <cell r="AO773">
            <v>0</v>
          </cell>
          <cell r="AP773">
            <v>0</v>
          </cell>
        </row>
        <row r="774">
          <cell r="S774">
            <v>0</v>
          </cell>
          <cell r="T774">
            <v>0</v>
          </cell>
          <cell r="Z774">
            <v>0</v>
          </cell>
          <cell r="AA774">
            <v>0</v>
          </cell>
          <cell r="AG774">
            <v>0</v>
          </cell>
          <cell r="AH774">
            <v>0</v>
          </cell>
          <cell r="AO774">
            <v>0</v>
          </cell>
          <cell r="AP774">
            <v>0</v>
          </cell>
        </row>
        <row r="775">
          <cell r="S775">
            <v>0</v>
          </cell>
          <cell r="T775">
            <v>0</v>
          </cell>
          <cell r="Z775">
            <v>0</v>
          </cell>
          <cell r="AA775">
            <v>0</v>
          </cell>
          <cell r="AG775">
            <v>0</v>
          </cell>
          <cell r="AH775">
            <v>0</v>
          </cell>
          <cell r="AO775">
            <v>0</v>
          </cell>
          <cell r="AP775">
            <v>0</v>
          </cell>
        </row>
        <row r="776">
          <cell r="S776">
            <v>0</v>
          </cell>
          <cell r="T776">
            <v>0</v>
          </cell>
          <cell r="Z776">
            <v>0</v>
          </cell>
          <cell r="AA776">
            <v>0</v>
          </cell>
          <cell r="AG776">
            <v>0</v>
          </cell>
          <cell r="AH776">
            <v>0</v>
          </cell>
          <cell r="AO776">
            <v>0</v>
          </cell>
          <cell r="AP776">
            <v>0</v>
          </cell>
        </row>
        <row r="777">
          <cell r="S777">
            <v>0</v>
          </cell>
          <cell r="T777">
            <v>0</v>
          </cell>
          <cell r="Z777">
            <v>0</v>
          </cell>
          <cell r="AA777">
            <v>0</v>
          </cell>
          <cell r="AG777">
            <v>0</v>
          </cell>
          <cell r="AH777">
            <v>0</v>
          </cell>
          <cell r="AO777">
            <v>0</v>
          </cell>
          <cell r="AP777">
            <v>0</v>
          </cell>
        </row>
        <row r="778">
          <cell r="S778">
            <v>0</v>
          </cell>
          <cell r="T778">
            <v>0</v>
          </cell>
          <cell r="Z778">
            <v>0</v>
          </cell>
          <cell r="AA778">
            <v>0</v>
          </cell>
          <cell r="AG778">
            <v>0</v>
          </cell>
          <cell r="AH778">
            <v>0</v>
          </cell>
          <cell r="AO778">
            <v>0</v>
          </cell>
          <cell r="AP778">
            <v>0</v>
          </cell>
        </row>
        <row r="779">
          <cell r="S779">
            <v>0</v>
          </cell>
          <cell r="T779">
            <v>0</v>
          </cell>
          <cell r="Z779">
            <v>0</v>
          </cell>
          <cell r="AA779">
            <v>0</v>
          </cell>
          <cell r="AG779">
            <v>0</v>
          </cell>
          <cell r="AH779">
            <v>0</v>
          </cell>
          <cell r="AO779">
            <v>0</v>
          </cell>
          <cell r="AP779">
            <v>0</v>
          </cell>
        </row>
        <row r="780">
          <cell r="S780">
            <v>0</v>
          </cell>
          <cell r="T780">
            <v>0</v>
          </cell>
          <cell r="Z780">
            <v>0</v>
          </cell>
          <cell r="AA780">
            <v>0</v>
          </cell>
          <cell r="AG780">
            <v>0</v>
          </cell>
          <cell r="AH780">
            <v>0</v>
          </cell>
          <cell r="AO780">
            <v>0</v>
          </cell>
          <cell r="AP780">
            <v>0</v>
          </cell>
        </row>
        <row r="781">
          <cell r="S781">
            <v>0</v>
          </cell>
          <cell r="T781">
            <v>0</v>
          </cell>
          <cell r="Z781">
            <v>0</v>
          </cell>
          <cell r="AA781">
            <v>0</v>
          </cell>
          <cell r="AG781">
            <v>0</v>
          </cell>
          <cell r="AH781">
            <v>0</v>
          </cell>
          <cell r="AO781">
            <v>0</v>
          </cell>
          <cell r="AP781">
            <v>0</v>
          </cell>
        </row>
        <row r="782">
          <cell r="S782">
            <v>0</v>
          </cell>
          <cell r="T782">
            <v>0</v>
          </cell>
          <cell r="Z782">
            <v>0</v>
          </cell>
          <cell r="AA782">
            <v>0</v>
          </cell>
          <cell r="AG782">
            <v>0</v>
          </cell>
          <cell r="AH782">
            <v>0</v>
          </cell>
          <cell r="AO782">
            <v>0</v>
          </cell>
          <cell r="AP782">
            <v>0</v>
          </cell>
        </row>
        <row r="783">
          <cell r="S783">
            <v>0</v>
          </cell>
          <cell r="T783">
            <v>0</v>
          </cell>
          <cell r="Z783">
            <v>0</v>
          </cell>
          <cell r="AA783">
            <v>0</v>
          </cell>
          <cell r="AG783">
            <v>0</v>
          </cell>
          <cell r="AH783">
            <v>0</v>
          </cell>
          <cell r="AO783">
            <v>0</v>
          </cell>
          <cell r="AP783">
            <v>0</v>
          </cell>
        </row>
        <row r="784">
          <cell r="S784">
            <v>0</v>
          </cell>
          <cell r="T784">
            <v>0</v>
          </cell>
          <cell r="Z784">
            <v>0</v>
          </cell>
          <cell r="AA784">
            <v>0</v>
          </cell>
          <cell r="AG784">
            <v>0</v>
          </cell>
          <cell r="AH784">
            <v>0</v>
          </cell>
          <cell r="AO784">
            <v>0</v>
          </cell>
          <cell r="AP784">
            <v>0</v>
          </cell>
        </row>
        <row r="785">
          <cell r="S785">
            <v>0</v>
          </cell>
          <cell r="T785">
            <v>0</v>
          </cell>
          <cell r="Z785">
            <v>0</v>
          </cell>
          <cell r="AA785">
            <v>0</v>
          </cell>
          <cell r="AG785">
            <v>0</v>
          </cell>
          <cell r="AH785">
            <v>0</v>
          </cell>
          <cell r="AO785">
            <v>0</v>
          </cell>
          <cell r="AP785">
            <v>0</v>
          </cell>
        </row>
        <row r="786">
          <cell r="S786">
            <v>0</v>
          </cell>
          <cell r="T786">
            <v>0</v>
          </cell>
          <cell r="Z786">
            <v>0</v>
          </cell>
          <cell r="AA786">
            <v>0</v>
          </cell>
          <cell r="AG786">
            <v>0</v>
          </cell>
          <cell r="AH786">
            <v>0</v>
          </cell>
          <cell r="AO786">
            <v>0</v>
          </cell>
          <cell r="AP786">
            <v>0</v>
          </cell>
        </row>
        <row r="787">
          <cell r="S787">
            <v>0</v>
          </cell>
          <cell r="T787">
            <v>0</v>
          </cell>
          <cell r="Z787">
            <v>0</v>
          </cell>
          <cell r="AA787">
            <v>0</v>
          </cell>
          <cell r="AG787">
            <v>0</v>
          </cell>
          <cell r="AH787">
            <v>0</v>
          </cell>
          <cell r="AO787">
            <v>0</v>
          </cell>
          <cell r="AP787">
            <v>0</v>
          </cell>
        </row>
        <row r="788">
          <cell r="S788">
            <v>0</v>
          </cell>
          <cell r="T788">
            <v>0</v>
          </cell>
          <cell r="Z788">
            <v>0</v>
          </cell>
          <cell r="AA788">
            <v>0</v>
          </cell>
          <cell r="AG788">
            <v>0</v>
          </cell>
          <cell r="AH788">
            <v>0</v>
          </cell>
          <cell r="AO788">
            <v>0</v>
          </cell>
          <cell r="AP788">
            <v>0</v>
          </cell>
        </row>
        <row r="789">
          <cell r="S789">
            <v>0</v>
          </cell>
          <cell r="T789">
            <v>0</v>
          </cell>
          <cell r="Z789">
            <v>0</v>
          </cell>
          <cell r="AA789">
            <v>0</v>
          </cell>
          <cell r="AG789">
            <v>0</v>
          </cell>
          <cell r="AH789">
            <v>0</v>
          </cell>
          <cell r="AO789">
            <v>0</v>
          </cell>
          <cell r="AP789">
            <v>0</v>
          </cell>
        </row>
        <row r="790">
          <cell r="S790">
            <v>0</v>
          </cell>
          <cell r="T790">
            <v>0</v>
          </cell>
          <cell r="Z790">
            <v>0</v>
          </cell>
          <cell r="AA790">
            <v>0</v>
          </cell>
          <cell r="AG790">
            <v>0</v>
          </cell>
          <cell r="AH790">
            <v>0</v>
          </cell>
          <cell r="AO790">
            <v>0</v>
          </cell>
          <cell r="AP790">
            <v>0</v>
          </cell>
        </row>
        <row r="791">
          <cell r="S791">
            <v>0</v>
          </cell>
          <cell r="T791">
            <v>0</v>
          </cell>
          <cell r="Z791">
            <v>0</v>
          </cell>
          <cell r="AA791">
            <v>0</v>
          </cell>
          <cell r="AG791">
            <v>0</v>
          </cell>
          <cell r="AH791">
            <v>0</v>
          </cell>
          <cell r="AO791">
            <v>0</v>
          </cell>
          <cell r="AP791">
            <v>0</v>
          </cell>
        </row>
        <row r="792">
          <cell r="S792">
            <v>0</v>
          </cell>
          <cell r="T792">
            <v>0</v>
          </cell>
          <cell r="Z792">
            <v>0</v>
          </cell>
          <cell r="AA792">
            <v>0</v>
          </cell>
          <cell r="AG792">
            <v>0</v>
          </cell>
          <cell r="AH792">
            <v>0</v>
          </cell>
          <cell r="AO792">
            <v>0</v>
          </cell>
          <cell r="AP792">
            <v>0</v>
          </cell>
        </row>
        <row r="793">
          <cell r="S793">
            <v>0</v>
          </cell>
          <cell r="T793">
            <v>0</v>
          </cell>
          <cell r="Z793">
            <v>0</v>
          </cell>
          <cell r="AA793">
            <v>0</v>
          </cell>
          <cell r="AG793">
            <v>0</v>
          </cell>
          <cell r="AH793">
            <v>0</v>
          </cell>
          <cell r="AO793">
            <v>0</v>
          </cell>
          <cell r="AP793">
            <v>0</v>
          </cell>
        </row>
        <row r="794">
          <cell r="S794">
            <v>0</v>
          </cell>
          <cell r="T794">
            <v>0</v>
          </cell>
          <cell r="Z794">
            <v>0</v>
          </cell>
          <cell r="AA794">
            <v>0</v>
          </cell>
          <cell r="AG794">
            <v>0</v>
          </cell>
          <cell r="AH794">
            <v>0</v>
          </cell>
          <cell r="AO794">
            <v>0</v>
          </cell>
          <cell r="AP794">
            <v>0</v>
          </cell>
        </row>
        <row r="795">
          <cell r="S795">
            <v>0</v>
          </cell>
          <cell r="T795">
            <v>0</v>
          </cell>
          <cell r="Z795">
            <v>0</v>
          </cell>
          <cell r="AA795">
            <v>0</v>
          </cell>
          <cell r="AG795">
            <v>0</v>
          </cell>
          <cell r="AH795">
            <v>0</v>
          </cell>
          <cell r="AO795">
            <v>0</v>
          </cell>
          <cell r="AP795">
            <v>0</v>
          </cell>
        </row>
        <row r="796">
          <cell r="S796">
            <v>0</v>
          </cell>
          <cell r="T796">
            <v>0</v>
          </cell>
          <cell r="Z796">
            <v>0</v>
          </cell>
          <cell r="AA796">
            <v>0</v>
          </cell>
          <cell r="AG796">
            <v>0</v>
          </cell>
          <cell r="AH796">
            <v>0</v>
          </cell>
          <cell r="AO796">
            <v>0</v>
          </cell>
          <cell r="AP796">
            <v>0</v>
          </cell>
        </row>
        <row r="797">
          <cell r="S797">
            <v>0</v>
          </cell>
          <cell r="T797">
            <v>0</v>
          </cell>
          <cell r="Z797">
            <v>0</v>
          </cell>
          <cell r="AA797">
            <v>0</v>
          </cell>
          <cell r="AG797">
            <v>0</v>
          </cell>
          <cell r="AH797">
            <v>0</v>
          </cell>
          <cell r="AO797">
            <v>0</v>
          </cell>
          <cell r="AP797">
            <v>0</v>
          </cell>
        </row>
        <row r="798">
          <cell r="S798">
            <v>0</v>
          </cell>
          <cell r="T798">
            <v>0</v>
          </cell>
          <cell r="Z798">
            <v>0</v>
          </cell>
          <cell r="AA798">
            <v>0</v>
          </cell>
          <cell r="AG798">
            <v>0</v>
          </cell>
          <cell r="AH798">
            <v>0</v>
          </cell>
          <cell r="AO798">
            <v>0</v>
          </cell>
          <cell r="AP798">
            <v>0</v>
          </cell>
        </row>
        <row r="799">
          <cell r="S799">
            <v>0</v>
          </cell>
          <cell r="T799">
            <v>0</v>
          </cell>
          <cell r="Z799">
            <v>0</v>
          </cell>
          <cell r="AA799">
            <v>0</v>
          </cell>
          <cell r="AG799">
            <v>0</v>
          </cell>
          <cell r="AH799">
            <v>15877.82</v>
          </cell>
          <cell r="AO799">
            <v>0</v>
          </cell>
          <cell r="AP799">
            <v>15877.82</v>
          </cell>
        </row>
        <row r="800">
          <cell r="S800">
            <v>3880.05</v>
          </cell>
          <cell r="T800">
            <v>0</v>
          </cell>
          <cell r="Z800">
            <v>0</v>
          </cell>
          <cell r="AA800">
            <v>0</v>
          </cell>
          <cell r="AG800">
            <v>0</v>
          </cell>
          <cell r="AH800">
            <v>0</v>
          </cell>
          <cell r="AO800">
            <v>3880.05</v>
          </cell>
          <cell r="AP800">
            <v>0</v>
          </cell>
        </row>
        <row r="801">
          <cell r="S801">
            <v>0</v>
          </cell>
          <cell r="T801">
            <v>0</v>
          </cell>
          <cell r="Z801">
            <v>0</v>
          </cell>
          <cell r="AA801">
            <v>0</v>
          </cell>
          <cell r="AG801">
            <v>0</v>
          </cell>
          <cell r="AH801">
            <v>0</v>
          </cell>
          <cell r="AO801">
            <v>0</v>
          </cell>
          <cell r="AP801">
            <v>0</v>
          </cell>
        </row>
        <row r="802">
          <cell r="S802">
            <v>0</v>
          </cell>
          <cell r="T802">
            <v>0</v>
          </cell>
          <cell r="Z802">
            <v>0</v>
          </cell>
          <cell r="AA802">
            <v>0</v>
          </cell>
          <cell r="AG802">
            <v>0</v>
          </cell>
          <cell r="AH802">
            <v>0</v>
          </cell>
          <cell r="AO802">
            <v>0</v>
          </cell>
          <cell r="AP802">
            <v>0</v>
          </cell>
        </row>
        <row r="803">
          <cell r="S803">
            <v>0</v>
          </cell>
          <cell r="T803">
            <v>0</v>
          </cell>
          <cell r="Z803">
            <v>0</v>
          </cell>
          <cell r="AA803">
            <v>0</v>
          </cell>
          <cell r="AG803">
            <v>0</v>
          </cell>
          <cell r="AH803">
            <v>0</v>
          </cell>
          <cell r="AO803">
            <v>0</v>
          </cell>
          <cell r="AP803">
            <v>0</v>
          </cell>
        </row>
        <row r="804">
          <cell r="S804">
            <v>0</v>
          </cell>
          <cell r="T804">
            <v>0</v>
          </cell>
          <cell r="Z804">
            <v>0</v>
          </cell>
          <cell r="AA804">
            <v>0</v>
          </cell>
          <cell r="AG804">
            <v>0</v>
          </cell>
          <cell r="AH804">
            <v>0</v>
          </cell>
          <cell r="AO804">
            <v>0</v>
          </cell>
          <cell r="AP804">
            <v>0</v>
          </cell>
        </row>
        <row r="805">
          <cell r="S805">
            <v>0</v>
          </cell>
          <cell r="T805">
            <v>0</v>
          </cell>
          <cell r="Z805">
            <v>0</v>
          </cell>
          <cell r="AA805">
            <v>0</v>
          </cell>
          <cell r="AG805">
            <v>0</v>
          </cell>
          <cell r="AH805">
            <v>0</v>
          </cell>
          <cell r="AO805">
            <v>0</v>
          </cell>
          <cell r="AP805">
            <v>0</v>
          </cell>
        </row>
        <row r="806">
          <cell r="S806">
            <v>0</v>
          </cell>
          <cell r="T806">
            <v>0</v>
          </cell>
          <cell r="Z806">
            <v>0</v>
          </cell>
          <cell r="AA806">
            <v>0</v>
          </cell>
          <cell r="AG806">
            <v>0</v>
          </cell>
          <cell r="AH806">
            <v>0</v>
          </cell>
          <cell r="AO806">
            <v>0</v>
          </cell>
          <cell r="AP806">
            <v>0</v>
          </cell>
        </row>
        <row r="807">
          <cell r="S807">
            <v>0</v>
          </cell>
          <cell r="T807">
            <v>0</v>
          </cell>
          <cell r="Z807">
            <v>0</v>
          </cell>
          <cell r="AA807">
            <v>0</v>
          </cell>
          <cell r="AG807">
            <v>0</v>
          </cell>
          <cell r="AH807">
            <v>0</v>
          </cell>
          <cell r="AO807">
            <v>0</v>
          </cell>
          <cell r="AP807">
            <v>0</v>
          </cell>
        </row>
        <row r="808">
          <cell r="S808">
            <v>0</v>
          </cell>
          <cell r="T808">
            <v>0</v>
          </cell>
          <cell r="Z808">
            <v>0</v>
          </cell>
          <cell r="AA808">
            <v>0</v>
          </cell>
          <cell r="AG808">
            <v>0</v>
          </cell>
          <cell r="AH808">
            <v>0</v>
          </cell>
          <cell r="AO808">
            <v>0</v>
          </cell>
          <cell r="AP808">
            <v>0</v>
          </cell>
        </row>
        <row r="809">
          <cell r="S809">
            <v>0</v>
          </cell>
          <cell r="T809">
            <v>0</v>
          </cell>
          <cell r="Z809">
            <v>0</v>
          </cell>
          <cell r="AA809">
            <v>0</v>
          </cell>
          <cell r="AG809">
            <v>0</v>
          </cell>
          <cell r="AH809">
            <v>0</v>
          </cell>
          <cell r="AO809">
            <v>0</v>
          </cell>
          <cell r="AP809">
            <v>0</v>
          </cell>
        </row>
        <row r="810">
          <cell r="S810">
            <v>0</v>
          </cell>
          <cell r="T810">
            <v>0</v>
          </cell>
          <cell r="Z810">
            <v>0</v>
          </cell>
          <cell r="AA810">
            <v>0</v>
          </cell>
          <cell r="AG810">
            <v>0</v>
          </cell>
          <cell r="AH810">
            <v>0</v>
          </cell>
          <cell r="AO810">
            <v>0</v>
          </cell>
          <cell r="AP810">
            <v>0</v>
          </cell>
        </row>
        <row r="811">
          <cell r="S811">
            <v>0</v>
          </cell>
          <cell r="T811">
            <v>0</v>
          </cell>
          <cell r="Z811">
            <v>0</v>
          </cell>
          <cell r="AA811">
            <v>0</v>
          </cell>
          <cell r="AG811">
            <v>0</v>
          </cell>
          <cell r="AH811">
            <v>0</v>
          </cell>
          <cell r="AO811">
            <v>0</v>
          </cell>
          <cell r="AP811">
            <v>0</v>
          </cell>
        </row>
        <row r="812">
          <cell r="S812">
            <v>0</v>
          </cell>
          <cell r="T812">
            <v>0</v>
          </cell>
          <cell r="Z812">
            <v>0</v>
          </cell>
          <cell r="AA812">
            <v>0</v>
          </cell>
          <cell r="AG812">
            <v>0</v>
          </cell>
          <cell r="AH812">
            <v>0</v>
          </cell>
          <cell r="AO812">
            <v>0</v>
          </cell>
          <cell r="AP812">
            <v>0</v>
          </cell>
        </row>
        <row r="813">
          <cell r="S813">
            <v>0</v>
          </cell>
          <cell r="T813">
            <v>0</v>
          </cell>
          <cell r="Z813">
            <v>0</v>
          </cell>
          <cell r="AA813">
            <v>0</v>
          </cell>
          <cell r="AG813">
            <v>0</v>
          </cell>
          <cell r="AH813">
            <v>0</v>
          </cell>
          <cell r="AO813">
            <v>0</v>
          </cell>
          <cell r="AP813">
            <v>0</v>
          </cell>
        </row>
        <row r="814">
          <cell r="S814">
            <v>0</v>
          </cell>
          <cell r="T814">
            <v>0</v>
          </cell>
          <cell r="Z814">
            <v>0</v>
          </cell>
          <cell r="AA814">
            <v>0</v>
          </cell>
          <cell r="AG814">
            <v>0</v>
          </cell>
          <cell r="AH814">
            <v>0</v>
          </cell>
          <cell r="AO814">
            <v>0</v>
          </cell>
          <cell r="AP814">
            <v>0</v>
          </cell>
        </row>
        <row r="815">
          <cell r="S815">
            <v>0</v>
          </cell>
          <cell r="T815">
            <v>0</v>
          </cell>
          <cell r="Z815">
            <v>0</v>
          </cell>
          <cell r="AA815">
            <v>0</v>
          </cell>
          <cell r="AG815">
            <v>0</v>
          </cell>
          <cell r="AH815">
            <v>0</v>
          </cell>
          <cell r="AO815">
            <v>0</v>
          </cell>
          <cell r="AP815">
            <v>0</v>
          </cell>
        </row>
        <row r="816">
          <cell r="S816">
            <v>0</v>
          </cell>
          <cell r="T816">
            <v>0</v>
          </cell>
          <cell r="Z816">
            <v>0</v>
          </cell>
          <cell r="AA816">
            <v>0</v>
          </cell>
          <cell r="AG816">
            <v>0</v>
          </cell>
          <cell r="AH816">
            <v>0</v>
          </cell>
          <cell r="AO816">
            <v>0</v>
          </cell>
          <cell r="AP816">
            <v>0</v>
          </cell>
        </row>
        <row r="817">
          <cell r="S817">
            <v>0</v>
          </cell>
          <cell r="T817">
            <v>0</v>
          </cell>
          <cell r="Z817">
            <v>0</v>
          </cell>
          <cell r="AA817">
            <v>0</v>
          </cell>
          <cell r="AG817">
            <v>0</v>
          </cell>
          <cell r="AH817">
            <v>0</v>
          </cell>
          <cell r="AO817">
            <v>0</v>
          </cell>
          <cell r="AP817">
            <v>0</v>
          </cell>
        </row>
        <row r="818">
          <cell r="S818">
            <v>0</v>
          </cell>
          <cell r="T818">
            <v>0</v>
          </cell>
          <cell r="Z818">
            <v>0</v>
          </cell>
          <cell r="AA818">
            <v>0</v>
          </cell>
          <cell r="AG818">
            <v>0</v>
          </cell>
          <cell r="AH818">
            <v>0</v>
          </cell>
          <cell r="AO818">
            <v>0</v>
          </cell>
          <cell r="AP818">
            <v>0</v>
          </cell>
        </row>
        <row r="819">
          <cell r="S819">
            <v>0</v>
          </cell>
          <cell r="T819">
            <v>0</v>
          </cell>
          <cell r="Z819">
            <v>0</v>
          </cell>
          <cell r="AA819">
            <v>0</v>
          </cell>
          <cell r="AG819">
            <v>0</v>
          </cell>
          <cell r="AH819">
            <v>0</v>
          </cell>
          <cell r="AO819">
            <v>0</v>
          </cell>
          <cell r="AP819">
            <v>0</v>
          </cell>
        </row>
        <row r="820">
          <cell r="S820">
            <v>0</v>
          </cell>
          <cell r="T820">
            <v>0</v>
          </cell>
          <cell r="Z820">
            <v>0</v>
          </cell>
          <cell r="AA820">
            <v>0</v>
          </cell>
          <cell r="AG820">
            <v>0</v>
          </cell>
          <cell r="AH820">
            <v>0</v>
          </cell>
          <cell r="AO820">
            <v>0</v>
          </cell>
          <cell r="AP820">
            <v>0</v>
          </cell>
        </row>
        <row r="821">
          <cell r="S821">
            <v>0</v>
          </cell>
          <cell r="T821">
            <v>0</v>
          </cell>
          <cell r="Z821">
            <v>0</v>
          </cell>
          <cell r="AA821">
            <v>0</v>
          </cell>
          <cell r="AG821">
            <v>0</v>
          </cell>
          <cell r="AH821">
            <v>0</v>
          </cell>
          <cell r="AO821">
            <v>0</v>
          </cell>
          <cell r="AP821">
            <v>0</v>
          </cell>
        </row>
        <row r="822">
          <cell r="S822">
            <v>0</v>
          </cell>
          <cell r="T822">
            <v>0</v>
          </cell>
          <cell r="Z822">
            <v>0</v>
          </cell>
          <cell r="AA822">
            <v>0</v>
          </cell>
          <cell r="AG822">
            <v>0</v>
          </cell>
          <cell r="AH822">
            <v>110393.38</v>
          </cell>
          <cell r="AO822">
            <v>0</v>
          </cell>
          <cell r="AP822">
            <v>110393.38</v>
          </cell>
        </row>
        <row r="823">
          <cell r="S823">
            <v>0</v>
          </cell>
          <cell r="T823">
            <v>5215.36</v>
          </cell>
          <cell r="Z823">
            <v>0</v>
          </cell>
          <cell r="AA823">
            <v>0</v>
          </cell>
          <cell r="AG823">
            <v>0</v>
          </cell>
          <cell r="AH823">
            <v>0</v>
          </cell>
          <cell r="AO823">
            <v>0</v>
          </cell>
          <cell r="AP823">
            <v>5215.36</v>
          </cell>
        </row>
        <row r="824">
          <cell r="S824">
            <v>0</v>
          </cell>
          <cell r="T824">
            <v>0</v>
          </cell>
          <cell r="Z824">
            <v>0</v>
          </cell>
          <cell r="AA824">
            <v>0</v>
          </cell>
          <cell r="AG824">
            <v>0</v>
          </cell>
          <cell r="AH824">
            <v>0</v>
          </cell>
          <cell r="AO824">
            <v>0</v>
          </cell>
          <cell r="AP824">
            <v>0</v>
          </cell>
        </row>
        <row r="825">
          <cell r="S825">
            <v>0</v>
          </cell>
          <cell r="T825">
            <v>0</v>
          </cell>
          <cell r="Z825">
            <v>0</v>
          </cell>
          <cell r="AA825">
            <v>0</v>
          </cell>
          <cell r="AG825">
            <v>0</v>
          </cell>
          <cell r="AH825">
            <v>0</v>
          </cell>
          <cell r="AO825">
            <v>0</v>
          </cell>
          <cell r="AP825">
            <v>0</v>
          </cell>
        </row>
        <row r="826">
          <cell r="S826">
            <v>0</v>
          </cell>
          <cell r="T826">
            <v>0</v>
          </cell>
          <cell r="Z826">
            <v>0</v>
          </cell>
          <cell r="AA826">
            <v>0</v>
          </cell>
          <cell r="AG826">
            <v>0</v>
          </cell>
          <cell r="AH826">
            <v>0</v>
          </cell>
          <cell r="AO826">
            <v>0</v>
          </cell>
          <cell r="AP826">
            <v>0</v>
          </cell>
        </row>
        <row r="827">
          <cell r="S827">
            <v>0</v>
          </cell>
          <cell r="T827">
            <v>0</v>
          </cell>
          <cell r="Z827">
            <v>0</v>
          </cell>
          <cell r="AA827">
            <v>0</v>
          </cell>
          <cell r="AG827">
            <v>0</v>
          </cell>
          <cell r="AH827">
            <v>0</v>
          </cell>
          <cell r="AO827">
            <v>0</v>
          </cell>
          <cell r="AP827">
            <v>0</v>
          </cell>
        </row>
        <row r="828">
          <cell r="S828">
            <v>0</v>
          </cell>
          <cell r="T828">
            <v>0</v>
          </cell>
          <cell r="Z828">
            <v>0</v>
          </cell>
          <cell r="AA828">
            <v>0</v>
          </cell>
          <cell r="AG828">
            <v>0</v>
          </cell>
          <cell r="AH828">
            <v>0</v>
          </cell>
          <cell r="AO828">
            <v>0</v>
          </cell>
          <cell r="AP828">
            <v>0</v>
          </cell>
        </row>
      </sheetData>
      <sheetData sheetId="7">
        <row r="464">
          <cell r="P464">
            <v>-3904437.32</v>
          </cell>
          <cell r="S464">
            <v>417245.77</v>
          </cell>
          <cell r="V464">
            <v>-609706.28</v>
          </cell>
          <cell r="Y464">
            <v>-4096897.83</v>
          </cell>
        </row>
      </sheetData>
      <sheetData sheetId="8">
        <row r="2">
          <cell r="E2">
            <v>0</v>
          </cell>
          <cell r="J2">
            <v>0</v>
          </cell>
          <cell r="M2">
            <v>0</v>
          </cell>
        </row>
        <row r="97">
          <cell r="H97" t="str">
            <v>Подп.Илия Христов</v>
          </cell>
          <cell r="M97" t="str">
            <v>Бриг.ген. Иван Маламов</v>
          </cell>
        </row>
      </sheetData>
      <sheetData sheetId="9">
        <row r="2">
          <cell r="A2" t="str">
            <v>(бюджетна организация, предприятие по чл. 165, ал. 1 от ЗПФ, поделение)</v>
          </cell>
        </row>
        <row r="5">
          <cell r="N5" t="str">
            <v>(в хил. лева) </v>
          </cell>
        </row>
        <row r="65">
          <cell r="D65">
            <v>-1651.4398</v>
          </cell>
          <cell r="E65">
            <v>-3904.43732</v>
          </cell>
          <cell r="G65">
            <v>-55.374610000000004</v>
          </cell>
          <cell r="H65">
            <v>417.24577</v>
          </cell>
          <cell r="J65">
            <v>-1616.0229399999998</v>
          </cell>
          <cell r="K65">
            <v>-609.70628</v>
          </cell>
          <cell r="M65">
            <v>-3322.83735</v>
          </cell>
          <cell r="N65">
            <v>-4096.89783</v>
          </cell>
          <cell r="P65">
            <v>0</v>
          </cell>
          <cell r="Q65">
            <v>0</v>
          </cell>
        </row>
      </sheetData>
      <sheetData sheetId="10">
        <row r="9">
          <cell r="A9">
            <v>0</v>
          </cell>
        </row>
        <row r="13">
          <cell r="D13">
            <v>0</v>
          </cell>
          <cell r="E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0</v>
          </cell>
          <cell r="E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</row>
        <row r="16">
          <cell r="D16">
            <v>675348.91</v>
          </cell>
          <cell r="E16">
            <v>840744.22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62174.03</v>
          </cell>
          <cell r="E17">
            <v>84268.01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129.64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23559.9</v>
          </cell>
          <cell r="E21">
            <v>209489.22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4">
          <cell r="D24">
            <v>0</v>
          </cell>
          <cell r="E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16421.17</v>
          </cell>
          <cell r="E25">
            <v>20886.25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Q25" t="str">
            <v>'Municipal-Bal'</v>
          </cell>
        </row>
        <row r="26">
          <cell r="D26">
            <v>0</v>
          </cell>
          <cell r="E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9">
          <cell r="D29">
            <v>-5694</v>
          </cell>
          <cell r="E29">
            <v>-9817.47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P29">
            <v>0</v>
          </cell>
          <cell r="Q29">
            <v>0</v>
          </cell>
        </row>
        <row r="30">
          <cell r="D30">
            <v>-5694</v>
          </cell>
          <cell r="E30">
            <v>-9817.47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P30" t="str">
            <v>O K</v>
          </cell>
        </row>
        <row r="32">
          <cell r="D32">
            <v>0</v>
          </cell>
          <cell r="E32">
            <v>963.69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P32" t="str">
            <v>O K</v>
          </cell>
        </row>
        <row r="34">
          <cell r="D34">
            <v>0</v>
          </cell>
          <cell r="E34">
            <v>0</v>
          </cell>
          <cell r="G34">
            <v>28771.04</v>
          </cell>
          <cell r="H34">
            <v>180336.5</v>
          </cell>
          <cell r="J34">
            <v>0</v>
          </cell>
          <cell r="K34">
            <v>0</v>
          </cell>
        </row>
        <row r="35">
          <cell r="D35">
            <v>0</v>
          </cell>
          <cell r="E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</row>
        <row r="37">
          <cell r="D37">
            <v>7004.16</v>
          </cell>
          <cell r="E37">
            <v>175790.52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43">
          <cell r="D43">
            <v>4096076.4</v>
          </cell>
          <cell r="E43">
            <v>5420140.36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D44">
            <v>1832319.34</v>
          </cell>
          <cell r="E44">
            <v>1654036.53</v>
          </cell>
          <cell r="G44">
            <v>3508.13</v>
          </cell>
          <cell r="H44">
            <v>12212.33</v>
          </cell>
          <cell r="J44">
            <v>0</v>
          </cell>
          <cell r="K44">
            <v>0</v>
          </cell>
        </row>
        <row r="45">
          <cell r="D45">
            <v>1567203.01</v>
          </cell>
          <cell r="E45">
            <v>2115730.81</v>
          </cell>
          <cell r="G45">
            <v>0</v>
          </cell>
          <cell r="H45">
            <v>0</v>
          </cell>
          <cell r="J45">
            <v>1636691</v>
          </cell>
          <cell r="K45">
            <v>2317245.3</v>
          </cell>
        </row>
        <row r="46">
          <cell r="D46">
            <v>10920452.58</v>
          </cell>
          <cell r="E46">
            <v>14260823.24</v>
          </cell>
          <cell r="G46">
            <v>98949.14</v>
          </cell>
          <cell r="H46">
            <v>71142.52</v>
          </cell>
          <cell r="J46">
            <v>0</v>
          </cell>
          <cell r="K46">
            <v>0</v>
          </cell>
        </row>
        <row r="47">
          <cell r="D47">
            <v>5405181.57</v>
          </cell>
          <cell r="E47">
            <v>6065163.07</v>
          </cell>
          <cell r="G47">
            <v>9531.46</v>
          </cell>
          <cell r="H47">
            <v>5720.22</v>
          </cell>
          <cell r="J47">
            <v>0</v>
          </cell>
          <cell r="K47">
            <v>0</v>
          </cell>
        </row>
        <row r="48">
          <cell r="D48">
            <v>604.18</v>
          </cell>
          <cell r="E48">
            <v>2602.27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P48">
            <v>0</v>
          </cell>
          <cell r="Q48">
            <v>0</v>
          </cell>
        </row>
        <row r="49">
          <cell r="D49">
            <v>46400.73</v>
          </cell>
          <cell r="E49">
            <v>67849.2</v>
          </cell>
          <cell r="G49">
            <v>5902.38</v>
          </cell>
          <cell r="H49">
            <v>0</v>
          </cell>
          <cell r="J49">
            <v>0</v>
          </cell>
          <cell r="K49">
            <v>0</v>
          </cell>
        </row>
        <row r="50">
          <cell r="D50">
            <v>30333.75</v>
          </cell>
          <cell r="E50">
            <v>30283.21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</row>
        <row r="51">
          <cell r="D51">
            <v>32458.42</v>
          </cell>
          <cell r="E51">
            <v>121411.09</v>
          </cell>
          <cell r="G51">
            <v>930.5</v>
          </cell>
          <cell r="H51">
            <v>1448.21</v>
          </cell>
          <cell r="J51">
            <v>0</v>
          </cell>
          <cell r="K51">
            <v>0</v>
          </cell>
        </row>
        <row r="52">
          <cell r="D52">
            <v>0</v>
          </cell>
          <cell r="E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</row>
        <row r="54">
          <cell r="P54" t="str">
            <v>O K</v>
          </cell>
        </row>
        <row r="55">
          <cell r="D55">
            <v>0</v>
          </cell>
          <cell r="E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P55" t="str">
            <v>O K</v>
          </cell>
        </row>
        <row r="56">
          <cell r="D56">
            <v>22370.9</v>
          </cell>
          <cell r="E56">
            <v>210527.2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</row>
        <row r="57">
          <cell r="D57">
            <v>0</v>
          </cell>
          <cell r="E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</row>
        <row r="60">
          <cell r="D60">
            <v>0</v>
          </cell>
          <cell r="E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</row>
        <row r="61">
          <cell r="D61">
            <v>0</v>
          </cell>
          <cell r="E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</row>
        <row r="64">
          <cell r="D64">
            <v>1006450.37</v>
          </cell>
          <cell r="E64">
            <v>1315699.92</v>
          </cell>
          <cell r="G64">
            <v>600420.34</v>
          </cell>
          <cell r="H64">
            <v>345207.47</v>
          </cell>
          <cell r="J64">
            <v>0</v>
          </cell>
          <cell r="K64">
            <v>0</v>
          </cell>
        </row>
        <row r="65">
          <cell r="D65">
            <v>0</v>
          </cell>
          <cell r="E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</row>
        <row r="68">
          <cell r="D68">
            <v>27000</v>
          </cell>
          <cell r="E68">
            <v>37400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</row>
        <row r="69">
          <cell r="D69">
            <v>0</v>
          </cell>
          <cell r="E69">
            <v>6353.92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2">
          <cell r="D72">
            <v>5916.16</v>
          </cell>
          <cell r="E72">
            <v>3606.99</v>
          </cell>
          <cell r="G72">
            <v>0</v>
          </cell>
          <cell r="H72">
            <v>0</v>
          </cell>
          <cell r="J72">
            <v>-5916.16</v>
          </cell>
          <cell r="K72">
            <v>-35655.99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P75" t="str">
            <v>O K</v>
          </cell>
        </row>
        <row r="77">
          <cell r="P77" t="str">
            <v>O K</v>
          </cell>
        </row>
        <row r="79">
          <cell r="D79">
            <v>19441082.96</v>
          </cell>
          <cell r="E79">
            <v>24790127.45</v>
          </cell>
          <cell r="G79">
            <v>781591.96</v>
          </cell>
          <cell r="H79">
            <v>673466.67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</row>
        <row r="83">
          <cell r="D83">
            <v>0</v>
          </cell>
          <cell r="E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</row>
        <row r="84">
          <cell r="D84">
            <v>-18.61</v>
          </cell>
          <cell r="E84">
            <v>-233.2</v>
          </cell>
          <cell r="G84">
            <v>-1153.26</v>
          </cell>
          <cell r="H84">
            <v>-826.65</v>
          </cell>
          <cell r="J84">
            <v>0</v>
          </cell>
          <cell r="K84">
            <v>0</v>
          </cell>
        </row>
        <row r="88">
          <cell r="D88">
            <v>3143235.3</v>
          </cell>
          <cell r="E88">
            <v>1314578.18</v>
          </cell>
          <cell r="G88">
            <v>-145342.4</v>
          </cell>
          <cell r="H88">
            <v>0</v>
          </cell>
          <cell r="J88">
            <v>-7307.38</v>
          </cell>
          <cell r="K88">
            <v>1741429.47</v>
          </cell>
        </row>
        <row r="89">
          <cell r="D89">
            <v>0</v>
          </cell>
          <cell r="E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</row>
        <row r="92">
          <cell r="D92">
            <v>-3880.05</v>
          </cell>
          <cell r="E92">
            <v>0</v>
          </cell>
          <cell r="G92">
            <v>0</v>
          </cell>
          <cell r="H92">
            <v>0</v>
          </cell>
          <cell r="J92">
            <v>15877.82</v>
          </cell>
          <cell r="K92">
            <v>0</v>
          </cell>
        </row>
        <row r="93">
          <cell r="D93">
            <v>0</v>
          </cell>
          <cell r="E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</row>
        <row r="94">
          <cell r="D94">
            <v>0</v>
          </cell>
          <cell r="E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</row>
        <row r="97">
          <cell r="D97">
            <v>0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</row>
        <row r="98">
          <cell r="D98">
            <v>0</v>
          </cell>
          <cell r="E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</row>
        <row r="99">
          <cell r="D99">
            <v>5215.36</v>
          </cell>
          <cell r="E99">
            <v>201175.32</v>
          </cell>
          <cell r="G99">
            <v>0</v>
          </cell>
          <cell r="H99">
            <v>0</v>
          </cell>
          <cell r="J99">
            <v>110393.38</v>
          </cell>
          <cell r="K99">
            <v>0</v>
          </cell>
        </row>
        <row r="100">
          <cell r="D100">
            <v>0</v>
          </cell>
          <cell r="E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</row>
        <row r="101"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</row>
        <row r="104"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</row>
        <row r="105">
          <cell r="D105">
            <v>0</v>
          </cell>
          <cell r="E105">
            <v>18535.15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</row>
        <row r="106">
          <cell r="D106">
            <v>23121.52</v>
          </cell>
          <cell r="E106">
            <v>202376.19</v>
          </cell>
          <cell r="G106">
            <v>0</v>
          </cell>
          <cell r="H106">
            <v>0</v>
          </cell>
          <cell r="J106">
            <v>104211.92</v>
          </cell>
          <cell r="K106">
            <v>69546.44</v>
          </cell>
        </row>
        <row r="107"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G108">
            <v>0</v>
          </cell>
          <cell r="H108">
            <v>0</v>
          </cell>
          <cell r="J108">
            <v>0</v>
          </cell>
          <cell r="K108">
            <v>0</v>
          </cell>
        </row>
        <row r="114">
          <cell r="P114" t="str">
            <v>O K</v>
          </cell>
        </row>
        <row r="115">
          <cell r="D115" t="str">
            <v>12.10.2022г.</v>
          </cell>
          <cell r="P115" t="str">
            <v>O 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zoomScalePageLayoutView="0" workbookViewId="0" topLeftCell="A4">
      <selection activeCell="A23" sqref="A23"/>
    </sheetView>
  </sheetViews>
  <sheetFormatPr defaultColWidth="9.140625" defaultRowHeight="15"/>
  <cols>
    <col min="1" max="1" width="78.7109375" style="0" bestFit="1" customWidth="1"/>
    <col min="3" max="3" width="1.57421875" style="0" customWidth="1"/>
    <col min="4" max="4" width="20.7109375" style="0" customWidth="1"/>
    <col min="5" max="5" width="20.28125" style="0" customWidth="1"/>
    <col min="6" max="6" width="0.71875" style="0" hidden="1" customWidth="1"/>
    <col min="7" max="7" width="22.140625" style="0" customWidth="1"/>
    <col min="8" max="8" width="16.7109375" style="0" bestFit="1" customWidth="1"/>
    <col min="9" max="9" width="0.5625" style="0" customWidth="1"/>
    <col min="10" max="10" width="18.421875" style="0" customWidth="1"/>
    <col min="11" max="11" width="19.7109375" style="0" customWidth="1"/>
    <col min="12" max="12" width="9.140625" style="0" hidden="1" customWidth="1"/>
    <col min="13" max="13" width="18.8515625" style="0" bestFit="1" customWidth="1"/>
    <col min="14" max="14" width="17.57421875" style="0" bestFit="1" customWidth="1"/>
  </cols>
  <sheetData>
    <row r="1" spans="1:17" ht="17.25">
      <c r="A1" s="213" t="str">
        <f>+'[2]TRIAL-BALANCE'!E2</f>
        <v>НВУ "Васил Левски"</v>
      </c>
      <c r="B1" s="214"/>
      <c r="C1" s="214"/>
      <c r="D1" s="215"/>
      <c r="E1" s="83" t="s">
        <v>0</v>
      </c>
      <c r="F1" s="84"/>
      <c r="G1" s="216">
        <f>+'[2]TRIAL-BALANCE'!C6</f>
        <v>129009094</v>
      </c>
      <c r="H1" s="217"/>
      <c r="I1" s="84"/>
      <c r="J1" s="85" t="s">
        <v>1</v>
      </c>
      <c r="K1" s="111">
        <f>+'[2]TRIAL-BALANCE'!C8</f>
        <v>1282</v>
      </c>
      <c r="L1" s="84"/>
      <c r="M1" s="1" t="s">
        <v>2</v>
      </c>
      <c r="N1" s="121">
        <f>+'[2]TRIAL-BALANCE'!H8</f>
        <v>0</v>
      </c>
      <c r="O1" s="127"/>
      <c r="P1" s="127"/>
      <c r="Q1" s="127"/>
    </row>
    <row r="2" spans="1:17" ht="15">
      <c r="A2" s="218" t="str">
        <f>+'[2]BALANCE-SHEET-2022'!A2:D2</f>
        <v>(бюджетна организация, предприятие по чл. 165, ал. 1 от ЗПФ, поделение)</v>
      </c>
      <c r="B2" s="219"/>
      <c r="C2" s="219"/>
      <c r="D2" s="220"/>
      <c r="E2" s="227">
        <f>+'[2]BALANCE-SHEET-2022-leva'!E2</f>
        <v>0</v>
      </c>
      <c r="F2" s="227"/>
      <c r="G2" s="227"/>
      <c r="H2" s="227"/>
      <c r="I2" s="84"/>
      <c r="J2" s="228">
        <f>+'[2]BALANCE-SHEET-2022-leva'!J2:K2</f>
        <v>0</v>
      </c>
      <c r="K2" s="228"/>
      <c r="L2" s="84"/>
      <c r="M2" s="228">
        <f>+'[2]BALANCE-SHEET-2022-leva'!M2:N2</f>
        <v>0</v>
      </c>
      <c r="N2" s="228"/>
      <c r="O2" s="127"/>
      <c r="P2" s="127"/>
      <c r="Q2" s="127"/>
    </row>
    <row r="3" spans="1:17" ht="15">
      <c r="A3" s="221" t="str">
        <f>+'[2]TRIAL-BALANCE'!G4</f>
        <v>гр. Велико Търново, бул. "България" №76</v>
      </c>
      <c r="B3" s="222"/>
      <c r="C3" s="222"/>
      <c r="D3" s="223"/>
      <c r="E3" s="87" t="s">
        <v>3</v>
      </c>
      <c r="F3" s="86"/>
      <c r="G3" s="224">
        <f>+'[2]TRIAL-BALANCE'!J8</f>
        <v>0</v>
      </c>
      <c r="H3" s="225"/>
      <c r="I3" s="84"/>
      <c r="J3" s="120" t="s">
        <v>4</v>
      </c>
      <c r="K3" s="238">
        <f>+'[2]TRIAL-BALANCE'!J8</f>
        <v>0</v>
      </c>
      <c r="L3" s="239"/>
      <c r="M3" s="239"/>
      <c r="N3" s="240"/>
      <c r="O3" s="127"/>
      <c r="P3" s="127"/>
      <c r="Q3" s="127"/>
    </row>
    <row r="4" spans="1:17" ht="15">
      <c r="A4" s="84"/>
      <c r="B4" s="84"/>
      <c r="C4" s="84"/>
      <c r="D4" s="84"/>
      <c r="E4" s="88"/>
      <c r="F4" s="84"/>
      <c r="G4" s="88"/>
      <c r="H4" s="89"/>
      <c r="I4" s="84"/>
      <c r="J4" s="86"/>
      <c r="K4" s="86"/>
      <c r="L4" s="84"/>
      <c r="M4" s="86"/>
      <c r="N4" s="86"/>
      <c r="O4" s="127"/>
      <c r="P4" s="127"/>
      <c r="Q4" s="127"/>
    </row>
    <row r="5" spans="1:17" ht="18">
      <c r="A5" s="90" t="s">
        <v>5</v>
      </c>
      <c r="B5" s="226" t="str">
        <f>+A1</f>
        <v>НВУ "Васил Левски"</v>
      </c>
      <c r="C5" s="226"/>
      <c r="D5" s="226"/>
      <c r="E5" s="226"/>
      <c r="F5" s="226"/>
      <c r="G5" s="226"/>
      <c r="H5" s="91" t="s">
        <v>6</v>
      </c>
      <c r="I5" s="92"/>
      <c r="J5" s="112" t="str">
        <f>+'[2]TRIAL-BALANCE'!H12</f>
        <v>30 септември 2022 г.</v>
      </c>
      <c r="K5" s="12"/>
      <c r="L5" s="93"/>
      <c r="M5" s="94" t="str">
        <f>+'[2]TRIAL-BALANCE'!C10</f>
        <v>/с б о р е н/</v>
      </c>
      <c r="N5" s="94" t="str">
        <f>+'[2]BALANCE-SHEET-2022'!N5</f>
        <v>(в хил. лева) </v>
      </c>
      <c r="O5" s="127"/>
      <c r="P5" s="127"/>
      <c r="Q5" s="127"/>
    </row>
    <row r="6" spans="1:17" ht="21" thickBot="1">
      <c r="A6" s="95"/>
      <c r="B6" s="96"/>
      <c r="C6" s="24"/>
      <c r="D6" s="97"/>
      <c r="E6" s="98"/>
      <c r="F6" s="24"/>
      <c r="G6" s="98"/>
      <c r="H6" s="99"/>
      <c r="I6" s="100"/>
      <c r="J6" s="99"/>
      <c r="K6" s="99"/>
      <c r="L6" s="24"/>
      <c r="M6" s="95"/>
      <c r="N6" s="101"/>
      <c r="O6" s="127"/>
      <c r="P6" s="127"/>
      <c r="Q6" s="127"/>
    </row>
    <row r="7" spans="1:17" ht="19.5" customHeight="1" thickTop="1">
      <c r="A7" s="39"/>
      <c r="B7" s="231" t="s">
        <v>110</v>
      </c>
      <c r="C7" s="100"/>
      <c r="D7" s="17" t="s">
        <v>7</v>
      </c>
      <c r="E7" s="21"/>
      <c r="F7" s="100"/>
      <c r="G7" s="13" t="s">
        <v>8</v>
      </c>
      <c r="H7" s="14"/>
      <c r="I7" s="100"/>
      <c r="J7" s="17" t="s">
        <v>9</v>
      </c>
      <c r="K7" s="18"/>
      <c r="L7" s="100"/>
      <c r="M7" s="234" t="s">
        <v>10</v>
      </c>
      <c r="N7" s="235"/>
      <c r="O7" s="127"/>
      <c r="P7" s="127"/>
      <c r="Q7" s="127"/>
    </row>
    <row r="8" spans="1:17" ht="18" thickBot="1">
      <c r="A8" s="40" t="s">
        <v>11</v>
      </c>
      <c r="B8" s="232"/>
      <c r="C8" s="100"/>
      <c r="D8" s="22" t="s">
        <v>12</v>
      </c>
      <c r="E8" s="23"/>
      <c r="F8" s="100"/>
      <c r="G8" s="15" t="s">
        <v>13</v>
      </c>
      <c r="H8" s="16"/>
      <c r="I8" s="100"/>
      <c r="J8" s="19" t="s">
        <v>14</v>
      </c>
      <c r="K8" s="20"/>
      <c r="L8" s="100"/>
      <c r="M8" s="236"/>
      <c r="N8" s="237"/>
      <c r="O8" s="127"/>
      <c r="P8" s="127"/>
      <c r="Q8" s="127"/>
    </row>
    <row r="9" spans="1:17" ht="27.75" thickBot="1">
      <c r="A9" s="117">
        <f>+'[2]Income-2022-leva'!A9</f>
        <v>0</v>
      </c>
      <c r="B9" s="233"/>
      <c r="C9" s="24"/>
      <c r="D9" s="43" t="s">
        <v>15</v>
      </c>
      <c r="E9" s="53" t="s">
        <v>16</v>
      </c>
      <c r="F9" s="24"/>
      <c r="G9" s="43" t="str">
        <f>+D9</f>
        <v>Текуща година           </v>
      </c>
      <c r="H9" s="54" t="str">
        <f>+E9</f>
        <v>Предходна година                          (31 декември) </v>
      </c>
      <c r="I9" s="24"/>
      <c r="J9" s="43" t="str">
        <f>+G9</f>
        <v>Текуща година           </v>
      </c>
      <c r="K9" s="54" t="str">
        <f>+H9</f>
        <v>Предходна година                          (31 декември) </v>
      </c>
      <c r="L9" s="24"/>
      <c r="M9" s="43" t="str">
        <f>+J9</f>
        <v>Текуща година           </v>
      </c>
      <c r="N9" s="54" t="str">
        <f>+K9</f>
        <v>Предходна година                          (31 декември) </v>
      </c>
      <c r="O9" s="127"/>
      <c r="P9" s="127"/>
      <c r="Q9" s="127"/>
    </row>
    <row r="10" spans="1:17" ht="15.75" thickBot="1">
      <c r="A10" s="41" t="s">
        <v>17</v>
      </c>
      <c r="B10" s="42" t="s">
        <v>18</v>
      </c>
      <c r="C10" s="24"/>
      <c r="D10" s="44">
        <v>1</v>
      </c>
      <c r="E10" s="45">
        <f>1+D10</f>
        <v>2</v>
      </c>
      <c r="F10" s="24"/>
      <c r="G10" s="44">
        <f>1+E10</f>
        <v>3</v>
      </c>
      <c r="H10" s="45">
        <f>1+G10</f>
        <v>4</v>
      </c>
      <c r="I10" s="24"/>
      <c r="J10" s="44">
        <f>1+H10</f>
        <v>5</v>
      </c>
      <c r="K10" s="45">
        <f>1+J10</f>
        <v>6</v>
      </c>
      <c r="L10" s="24"/>
      <c r="M10" s="44">
        <f>1+K10</f>
        <v>7</v>
      </c>
      <c r="N10" s="45">
        <f>1+M10</f>
        <v>8</v>
      </c>
      <c r="O10" s="127"/>
      <c r="P10" s="127"/>
      <c r="Q10" s="127"/>
    </row>
    <row r="11" spans="1:17" ht="15">
      <c r="A11" s="2" t="s">
        <v>19</v>
      </c>
      <c r="B11" s="3"/>
      <c r="C11" s="100"/>
      <c r="D11" s="34"/>
      <c r="E11" s="33"/>
      <c r="F11" s="100"/>
      <c r="G11" s="34"/>
      <c r="H11" s="33"/>
      <c r="I11" s="100"/>
      <c r="J11" s="34"/>
      <c r="K11" s="33"/>
      <c r="L11" s="100"/>
      <c r="M11" s="34"/>
      <c r="N11" s="33"/>
      <c r="O11" s="127"/>
      <c r="P11" s="127"/>
      <c r="Q11" s="127"/>
    </row>
    <row r="12" spans="1:17" ht="15">
      <c r="A12" s="4" t="s">
        <v>20</v>
      </c>
      <c r="B12" s="5"/>
      <c r="C12" s="24"/>
      <c r="D12" s="55"/>
      <c r="E12" s="56"/>
      <c r="F12" s="24"/>
      <c r="G12" s="55"/>
      <c r="H12" s="56"/>
      <c r="I12" s="24"/>
      <c r="J12" s="55"/>
      <c r="K12" s="56"/>
      <c r="L12" s="24"/>
      <c r="M12" s="55"/>
      <c r="N12" s="56"/>
      <c r="O12" s="127"/>
      <c r="P12" s="127"/>
      <c r="Q12" s="127"/>
    </row>
    <row r="13" spans="1:17" ht="15">
      <c r="A13" s="30" t="s">
        <v>21</v>
      </c>
      <c r="B13" s="9">
        <v>711</v>
      </c>
      <c r="C13" s="24"/>
      <c r="D13" s="57">
        <f>+'[2]Income-2022-leva'!D13/1000+IF(+'[2]Rounding'!$C$131=$B13,+'[2]Rounding'!D$131,0)+IF(+'[2]Rounding'!$C$132=$B13,+'[2]Rounding'!D$132,0)+IF(+'[2]Rounding'!$C$133=$B13,+'[2]Rounding'!D$133,0)</f>
        <v>0</v>
      </c>
      <c r="E13" s="58">
        <f>+'[2]Income-2022-leva'!E13/1000+IF(+'[2]Rounding'!$C$131=$B13,+'[2]Rounding'!E$131,0)+IF(+'[2]Rounding'!$C$132=$B13,+'[2]Rounding'!E$132,0)+IF(+'[2]Rounding'!$C$133=$B13,+'[2]Rounding'!E$133,0)</f>
        <v>0</v>
      </c>
      <c r="F13" s="24"/>
      <c r="G13" s="57">
        <f>+'[2]Income-2022-leva'!G13/1000+IF(+'[2]Rounding'!$G$131=$B13,+'[2]Rounding'!H$131,0)+IF(+'[2]Rounding'!$G$132=$B13,+'[2]Rounding'!H$132,0)+IF(+'[2]Rounding'!$G$133=$B13,+'[2]Rounding'!H$133,0)</f>
        <v>0</v>
      </c>
      <c r="H13" s="58">
        <f>+'[2]Income-2022-leva'!H13/1000+IF(+'[2]Rounding'!$G$131=$B13,+'[2]Rounding'!I$131,0)+IF(+'[2]Rounding'!$G$132=$B13,+'[2]Rounding'!I$132,0)+IF(+'[2]Rounding'!$G$133=$B13,+'[2]Rounding'!I$133,0)</f>
        <v>0</v>
      </c>
      <c r="I13" s="24"/>
      <c r="J13" s="57">
        <f>+'[2]Income-2022-leva'!J13/1000+IF(+'[2]Rounding'!$K$131=$B13,+'[2]Rounding'!L$131,0)+IF(+'[2]Rounding'!$K$132=$B13,+'[2]Rounding'!L$132,0)+IF(+'[2]Rounding'!$K$133=$B13,+'[2]Rounding'!L$133,0)</f>
        <v>0</v>
      </c>
      <c r="K13" s="58">
        <f>+'[2]Income-2022-leva'!K13/1000+IF(+'[2]Rounding'!$K$131=$B13,+'[2]Rounding'!M$131,0)+IF(+'[2]Rounding'!$K$132=$B13,+'[2]Rounding'!M$132,0)+IF(+'[2]Rounding'!$K$133=$B13,+'[2]Rounding'!M$133,0)</f>
        <v>0</v>
      </c>
      <c r="L13" s="24"/>
      <c r="M13" s="57">
        <f>++D13+G13+J13+IF(+'[2]Rounding'!$O$131=$B13,+'[2]Rounding'!P$131,0)+IF(+'[2]Rounding'!$O$132=$B13,+'[2]Rounding'!P$132,0)+IF(+'[2]Rounding'!$O$133=$B13,+'[2]Rounding'!P$133,0)</f>
        <v>0</v>
      </c>
      <c r="N13" s="58">
        <f>++E13+H13+K13+IF(+'[2]Rounding'!$O$131=$B13,+'[2]Rounding'!Q$131,0)+IF(+'[2]Rounding'!$O$132=$B13,+'[2]Rounding'!Q$132,0)+IF(+'[2]Rounding'!$O$133=$B13,+'[2]Rounding'!Q$133,0)</f>
        <v>0</v>
      </c>
      <c r="O13" s="127"/>
      <c r="P13" s="127"/>
      <c r="Q13" s="127"/>
    </row>
    <row r="14" spans="1:17" ht="15">
      <c r="A14" s="30" t="s">
        <v>22</v>
      </c>
      <c r="B14" s="9">
        <f>1+B13</f>
        <v>712</v>
      </c>
      <c r="C14" s="24"/>
      <c r="D14" s="57">
        <f>+'[2]Income-2022-leva'!D14/1000+IF(+'[2]Rounding'!$C$131=$B14,+'[2]Rounding'!D$131,0)+IF(+'[2]Rounding'!$C$132=$B14,+'[2]Rounding'!D$132,0)+IF(+'[2]Rounding'!$C$133=$B14,+'[2]Rounding'!D$133,0)</f>
        <v>0</v>
      </c>
      <c r="E14" s="58">
        <f>+'[2]Income-2022-leva'!E14/1000+IF(+'[2]Rounding'!$C$131=$B14,+'[2]Rounding'!E$131,0)+IF(+'[2]Rounding'!$C$132=$B14,+'[2]Rounding'!E$132,0)+IF(+'[2]Rounding'!$C$133=$B14,+'[2]Rounding'!E$133,0)</f>
        <v>0</v>
      </c>
      <c r="F14" s="24"/>
      <c r="G14" s="57">
        <f>+'[2]Income-2022-leva'!G14/1000+IF(+'[2]Rounding'!$G$131=$B14,+'[2]Rounding'!H$131,0)+IF(+'[2]Rounding'!$G$132=$B14,+'[2]Rounding'!H$132,0)+IF(+'[2]Rounding'!$G$133=$B14,+'[2]Rounding'!H$133,0)</f>
        <v>0</v>
      </c>
      <c r="H14" s="58">
        <f>+'[2]Income-2022-leva'!H14/1000+IF(+'[2]Rounding'!$G$131=$B14,+'[2]Rounding'!I$131,0)+IF(+'[2]Rounding'!$G$132=$B14,+'[2]Rounding'!I$132,0)+IF(+'[2]Rounding'!$G$133=$B14,+'[2]Rounding'!I$133,0)</f>
        <v>0</v>
      </c>
      <c r="I14" s="24"/>
      <c r="J14" s="57">
        <f>+'[2]Income-2022-leva'!J14/1000+IF(+'[2]Rounding'!$K$131=$B14,+'[2]Rounding'!L$131,0)+IF(+'[2]Rounding'!$K$132=$B14,+'[2]Rounding'!L$132,0)+IF(+'[2]Rounding'!$K$133=$B14,+'[2]Rounding'!L$133,0)</f>
        <v>0</v>
      </c>
      <c r="K14" s="58">
        <f>+'[2]Income-2022-leva'!K14/1000+IF(+'[2]Rounding'!$K$131=$B14,+'[2]Rounding'!M$131,0)+IF(+'[2]Rounding'!$K$132=$B14,+'[2]Rounding'!M$132,0)+IF(+'[2]Rounding'!$K$133=$B14,+'[2]Rounding'!M$133,0)</f>
        <v>0</v>
      </c>
      <c r="L14" s="24"/>
      <c r="M14" s="57">
        <f>++D14+G14+J14+IF(+'[2]Rounding'!$O$131=$B14,+'[2]Rounding'!P$131,0)+IF(+'[2]Rounding'!$O$132=$B14,+'[2]Rounding'!P$132,0)+IF(+'[2]Rounding'!$O$133=$B14,+'[2]Rounding'!P$133,0)</f>
        <v>0</v>
      </c>
      <c r="N14" s="58">
        <f>++E14+H14+K14+IF(+'[2]Rounding'!$O$131=$B14,+'[2]Rounding'!Q$131,0)+IF(+'[2]Rounding'!$O$132=$B14,+'[2]Rounding'!Q$132,0)+IF(+'[2]Rounding'!$O$133=$B14,+'[2]Rounding'!Q$133,0)</f>
        <v>0</v>
      </c>
      <c r="O14" s="127"/>
      <c r="P14" s="127"/>
      <c r="Q14" s="127"/>
    </row>
    <row r="15" spans="1:17" ht="15">
      <c r="A15" s="30" t="s">
        <v>23</v>
      </c>
      <c r="B15" s="9">
        <f aca="true" t="shared" si="0" ref="B15:B21">1+B14</f>
        <v>713</v>
      </c>
      <c r="C15" s="24"/>
      <c r="D15" s="57">
        <f>+'[2]Income-2022-leva'!D15/1000+IF(+'[2]Rounding'!$C$131=$B15,+'[2]Rounding'!D$131,0)+IF(+'[2]Rounding'!$C$132=$B15,+'[2]Rounding'!D$132,0)+IF(+'[2]Rounding'!$C$133=$B15,+'[2]Rounding'!D$133,0)</f>
        <v>0</v>
      </c>
      <c r="E15" s="58">
        <f>+'[2]Income-2022-leva'!E15/1000+IF(+'[2]Rounding'!$C$131=$B15,+'[2]Rounding'!E$131,0)+IF(+'[2]Rounding'!$C$132=$B15,+'[2]Rounding'!E$132,0)+IF(+'[2]Rounding'!$C$133=$B15,+'[2]Rounding'!E$133,0)</f>
        <v>0</v>
      </c>
      <c r="F15" s="24"/>
      <c r="G15" s="57">
        <f>+'[2]Income-2022-leva'!G15/1000+IF(+'[2]Rounding'!$G$131=$B15,+'[2]Rounding'!H$131,0)+IF(+'[2]Rounding'!$G$132=$B15,+'[2]Rounding'!H$132,0)+IF(+'[2]Rounding'!$G$133=$B15,+'[2]Rounding'!H$133,0)</f>
        <v>0</v>
      </c>
      <c r="H15" s="58">
        <f>+'[2]Income-2022-leva'!H15/1000+IF(+'[2]Rounding'!$G$131=$B15,+'[2]Rounding'!I$131,0)+IF(+'[2]Rounding'!$G$132=$B15,+'[2]Rounding'!I$132,0)+IF(+'[2]Rounding'!$G$133=$B15,+'[2]Rounding'!I$133,0)</f>
        <v>0</v>
      </c>
      <c r="I15" s="24"/>
      <c r="J15" s="57">
        <f>+'[2]Income-2022-leva'!J15/1000+IF(+'[2]Rounding'!$K$131=$B15,+'[2]Rounding'!L$131,0)+IF(+'[2]Rounding'!$K$132=$B15,+'[2]Rounding'!L$132,0)+IF(+'[2]Rounding'!$K$133=$B15,+'[2]Rounding'!L$133,0)</f>
        <v>0</v>
      </c>
      <c r="K15" s="58">
        <f>+'[2]Income-2022-leva'!K15/1000+IF(+'[2]Rounding'!$K$131=$B15,+'[2]Rounding'!M$131,0)+IF(+'[2]Rounding'!$K$132=$B15,+'[2]Rounding'!M$132,0)+IF(+'[2]Rounding'!$K$133=$B15,+'[2]Rounding'!M$133,0)</f>
        <v>0</v>
      </c>
      <c r="L15" s="24"/>
      <c r="M15" s="57">
        <f>++D15+G15+J15+IF(+'[2]Rounding'!$O$131=$B15,+'[2]Rounding'!P$131,0)+IF(+'[2]Rounding'!$O$132=$B15,+'[2]Rounding'!P$132,0)+IF(+'[2]Rounding'!$O$133=$B15,+'[2]Rounding'!P$133,0)</f>
        <v>0</v>
      </c>
      <c r="N15" s="58">
        <f>++E15+H15+K15+IF(+'[2]Rounding'!$O$131=$B15,+'[2]Rounding'!Q$131,0)+IF(+'[2]Rounding'!$O$132=$B15,+'[2]Rounding'!Q$132,0)+IF(+'[2]Rounding'!$O$133=$B15,+'[2]Rounding'!Q$133,0)</f>
        <v>0</v>
      </c>
      <c r="O15" s="127"/>
      <c r="P15" s="127"/>
      <c r="Q15" s="127"/>
    </row>
    <row r="16" spans="1:17" ht="15">
      <c r="A16" s="8" t="s">
        <v>24</v>
      </c>
      <c r="B16" s="9">
        <f t="shared" si="0"/>
        <v>714</v>
      </c>
      <c r="C16" s="24"/>
      <c r="D16" s="57">
        <f>+'[2]Income-2022-leva'!D16/1000+IF(+'[2]Rounding'!$C$131=$B16,+'[2]Rounding'!D$131,0)+IF(+'[2]Rounding'!$C$132=$B16,+'[2]Rounding'!D$132,0)+IF(+'[2]Rounding'!$C$133=$B16,+'[2]Rounding'!D$133,0)</f>
        <v>675.34891</v>
      </c>
      <c r="E16" s="58">
        <f>+'[2]Income-2022-leva'!E16/1000+IF(+'[2]Rounding'!$C$131=$B16,+'[2]Rounding'!E$131,0)+IF(+'[2]Rounding'!$C$132=$B16,+'[2]Rounding'!E$132,0)+IF(+'[2]Rounding'!$C$133=$B16,+'[2]Rounding'!E$133,0)</f>
        <v>840.7442199999999</v>
      </c>
      <c r="F16" s="24"/>
      <c r="G16" s="57">
        <f>+'[2]Income-2022-leva'!G16/1000+IF(+'[2]Rounding'!$G$131=$B16,+'[2]Rounding'!H$131,0)+IF(+'[2]Rounding'!$G$132=$B16,+'[2]Rounding'!H$132,0)+IF(+'[2]Rounding'!$G$133=$B16,+'[2]Rounding'!H$133,0)</f>
        <v>0</v>
      </c>
      <c r="H16" s="58">
        <f>+'[2]Income-2022-leva'!H16/1000+IF(+'[2]Rounding'!$G$131=$B16,+'[2]Rounding'!I$131,0)+IF(+'[2]Rounding'!$G$132=$B16,+'[2]Rounding'!I$132,0)+IF(+'[2]Rounding'!$G$133=$B16,+'[2]Rounding'!I$133,0)</f>
        <v>0</v>
      </c>
      <c r="I16" s="24"/>
      <c r="J16" s="57">
        <f>+'[2]Income-2022-leva'!J16/1000+IF(+'[2]Rounding'!$K$131=$B16,+'[2]Rounding'!L$131,0)+IF(+'[2]Rounding'!$K$132=$B16,+'[2]Rounding'!L$132,0)+IF(+'[2]Rounding'!$K$133=$B16,+'[2]Rounding'!L$133,0)</f>
        <v>0</v>
      </c>
      <c r="K16" s="58">
        <f>+'[2]Income-2022-leva'!K16/1000+IF(+'[2]Rounding'!$K$131=$B16,+'[2]Rounding'!M$131,0)+IF(+'[2]Rounding'!$K$132=$B16,+'[2]Rounding'!M$132,0)+IF(+'[2]Rounding'!$K$133=$B16,+'[2]Rounding'!M$133,0)</f>
        <v>0</v>
      </c>
      <c r="L16" s="24"/>
      <c r="M16" s="57">
        <f>++D16+G16+J16+IF(+'[2]Rounding'!$O$131=$B16,+'[2]Rounding'!P$131,0)+IF(+'[2]Rounding'!$O$132=$B16,+'[2]Rounding'!P$132,0)+IF(+'[2]Rounding'!$O$133=$B16,+'[2]Rounding'!P$133,0)</f>
        <v>675.34891</v>
      </c>
      <c r="N16" s="58">
        <f>++E16+H16+K16+IF(+'[2]Rounding'!$O$131=$B16,+'[2]Rounding'!Q$131,0)+IF(+'[2]Rounding'!$O$132=$B16,+'[2]Rounding'!Q$132,0)+IF(+'[2]Rounding'!$O$133=$B16,+'[2]Rounding'!Q$133,0)</f>
        <v>840.7442199999999</v>
      </c>
      <c r="O16" s="127"/>
      <c r="P16" s="127"/>
      <c r="Q16" s="127"/>
    </row>
    <row r="17" spans="1:17" ht="15">
      <c r="A17" s="8" t="s">
        <v>25</v>
      </c>
      <c r="B17" s="9">
        <f t="shared" si="0"/>
        <v>715</v>
      </c>
      <c r="C17" s="24"/>
      <c r="D17" s="57">
        <f>+'[2]Income-2022-leva'!D17/1000+IF(+'[2]Rounding'!$C$131=$B17,+'[2]Rounding'!D$131,0)+IF(+'[2]Rounding'!$C$132=$B17,+'[2]Rounding'!D$132,0)+IF(+'[2]Rounding'!$C$133=$B17,+'[2]Rounding'!D$133,0)</f>
        <v>62.17403</v>
      </c>
      <c r="E17" s="58">
        <f>+'[2]Income-2022-leva'!E17/1000+IF(+'[2]Rounding'!$C$131=$B17,+'[2]Rounding'!E$131,0)+IF(+'[2]Rounding'!$C$132=$B17,+'[2]Rounding'!E$132,0)+IF(+'[2]Rounding'!$C$133=$B17,+'[2]Rounding'!E$133,0)</f>
        <v>84.26800999999999</v>
      </c>
      <c r="F17" s="24"/>
      <c r="G17" s="57">
        <f>+'[2]Income-2022-leva'!G17/1000+IF(+'[2]Rounding'!$G$131=$B17,+'[2]Rounding'!H$131,0)+IF(+'[2]Rounding'!$G$132=$B17,+'[2]Rounding'!H$132,0)+IF(+'[2]Rounding'!$G$133=$B17,+'[2]Rounding'!H$133,0)</f>
        <v>0</v>
      </c>
      <c r="H17" s="58">
        <f>+'[2]Income-2022-leva'!H17/1000+IF(+'[2]Rounding'!$G$131=$B17,+'[2]Rounding'!I$131,0)+IF(+'[2]Rounding'!$G$132=$B17,+'[2]Rounding'!I$132,0)+IF(+'[2]Rounding'!$G$133=$B17,+'[2]Rounding'!I$133,0)</f>
        <v>0</v>
      </c>
      <c r="I17" s="24"/>
      <c r="J17" s="57">
        <f>+'[2]Income-2022-leva'!J17/1000+IF(+'[2]Rounding'!$K$131=$B17,+'[2]Rounding'!L$131,0)+IF(+'[2]Rounding'!$K$132=$B17,+'[2]Rounding'!L$132,0)+IF(+'[2]Rounding'!$K$133=$B17,+'[2]Rounding'!L$133,0)</f>
        <v>0</v>
      </c>
      <c r="K17" s="58">
        <f>+'[2]Income-2022-leva'!K17/1000+IF(+'[2]Rounding'!$K$131=$B17,+'[2]Rounding'!M$131,0)+IF(+'[2]Rounding'!$K$132=$B17,+'[2]Rounding'!M$132,0)+IF(+'[2]Rounding'!$K$133=$B17,+'[2]Rounding'!M$133,0)</f>
        <v>0</v>
      </c>
      <c r="L17" s="24"/>
      <c r="M17" s="57">
        <f>++D17+G17+J17+IF(+'[2]Rounding'!$O$131=$B17,+'[2]Rounding'!P$131,0)+IF(+'[2]Rounding'!$O$132=$B17,+'[2]Rounding'!P$132,0)+IF(+'[2]Rounding'!$O$133=$B17,+'[2]Rounding'!P$133,0)</f>
        <v>62.17403</v>
      </c>
      <c r="N17" s="58">
        <f>++E17+H17+K17+IF(+'[2]Rounding'!$O$131=$B17,+'[2]Rounding'!Q$131,0)+IF(+'[2]Rounding'!$O$132=$B17,+'[2]Rounding'!Q$132,0)+IF(+'[2]Rounding'!$O$133=$B17,+'[2]Rounding'!Q$133,0)</f>
        <v>84.26800999999999</v>
      </c>
      <c r="O17" s="127"/>
      <c r="P17" s="127"/>
      <c r="Q17" s="127"/>
    </row>
    <row r="18" spans="1:17" ht="15">
      <c r="A18" s="8" t="s">
        <v>26</v>
      </c>
      <c r="B18" s="9">
        <f t="shared" si="0"/>
        <v>716</v>
      </c>
      <c r="C18" s="24"/>
      <c r="D18" s="57">
        <f>+'[2]Income-2022-leva'!D18/1000+IF(+'[2]Rounding'!$C$131=$B18,+'[2]Rounding'!D$131,0)+IF(+'[2]Rounding'!$C$132=$B18,+'[2]Rounding'!D$132,0)+IF(+'[2]Rounding'!$C$133=$B18,+'[2]Rounding'!D$133,0)</f>
        <v>0</v>
      </c>
      <c r="E18" s="58">
        <f>+'[2]Income-2022-leva'!E18/1000+IF(+'[2]Rounding'!$C$131=$B18,+'[2]Rounding'!E$131,0)+IF(+'[2]Rounding'!$C$132=$B18,+'[2]Rounding'!E$132,0)+IF(+'[2]Rounding'!$C$133=$B18,+'[2]Rounding'!E$133,0)</f>
        <v>0</v>
      </c>
      <c r="F18" s="24"/>
      <c r="G18" s="57">
        <f>+'[2]Income-2022-leva'!G18/1000+IF(+'[2]Rounding'!$G$131=$B18,+'[2]Rounding'!H$131,0)+IF(+'[2]Rounding'!$G$132=$B18,+'[2]Rounding'!H$132,0)+IF(+'[2]Rounding'!$G$133=$B18,+'[2]Rounding'!H$133,0)</f>
        <v>0</v>
      </c>
      <c r="H18" s="58">
        <f>+'[2]Income-2022-leva'!H18/1000+IF(+'[2]Rounding'!$G$131=$B18,+'[2]Rounding'!I$131,0)+IF(+'[2]Rounding'!$G$132=$B18,+'[2]Rounding'!I$132,0)+IF(+'[2]Rounding'!$G$133=$B18,+'[2]Rounding'!I$133,0)</f>
        <v>0</v>
      </c>
      <c r="I18" s="24"/>
      <c r="J18" s="57">
        <f>+'[2]Income-2022-leva'!J18/1000+IF(+'[2]Rounding'!$K$131=$B18,+'[2]Rounding'!L$131,0)+IF(+'[2]Rounding'!$K$132=$B18,+'[2]Rounding'!L$132,0)+IF(+'[2]Rounding'!$K$133=$B18,+'[2]Rounding'!L$133,0)</f>
        <v>0</v>
      </c>
      <c r="K18" s="58">
        <f>+'[2]Income-2022-leva'!K18/1000+IF(+'[2]Rounding'!$K$131=$B18,+'[2]Rounding'!M$131,0)+IF(+'[2]Rounding'!$K$132=$B18,+'[2]Rounding'!M$132,0)+IF(+'[2]Rounding'!$K$133=$B18,+'[2]Rounding'!M$133,0)</f>
        <v>0</v>
      </c>
      <c r="L18" s="24"/>
      <c r="M18" s="57">
        <f>++D18+G18+J18+IF(+'[2]Rounding'!$O$131=$B18,+'[2]Rounding'!P$131,0)+IF(+'[2]Rounding'!$O$132=$B18,+'[2]Rounding'!P$132,0)+IF(+'[2]Rounding'!$O$133=$B18,+'[2]Rounding'!P$133,0)</f>
        <v>0</v>
      </c>
      <c r="N18" s="58">
        <f>++E18+H18+K18+IF(+'[2]Rounding'!$O$131=$B18,+'[2]Rounding'!Q$131,0)+IF(+'[2]Rounding'!$O$132=$B18,+'[2]Rounding'!Q$132,0)+IF(+'[2]Rounding'!$O$133=$B18,+'[2]Rounding'!Q$133,0)</f>
        <v>0</v>
      </c>
      <c r="O18" s="127"/>
      <c r="P18" s="127"/>
      <c r="Q18" s="127"/>
    </row>
    <row r="19" spans="1:17" ht="15">
      <c r="A19" s="8" t="s">
        <v>27</v>
      </c>
      <c r="B19" s="9">
        <f t="shared" si="0"/>
        <v>717</v>
      </c>
      <c r="C19" s="24"/>
      <c r="D19" s="57">
        <f>+'[2]Income-2022-leva'!D19/1000+IF(+'[2]Rounding'!$C$131=$B19,+'[2]Rounding'!D$131,0)+IF(+'[2]Rounding'!$C$132=$B19,+'[2]Rounding'!D$132,0)+IF(+'[2]Rounding'!$C$133=$B19,+'[2]Rounding'!D$133,0)</f>
        <v>0</v>
      </c>
      <c r="E19" s="58">
        <f>+'[2]Income-2022-leva'!E19/1000+IF(+'[2]Rounding'!$C$131=$B19,+'[2]Rounding'!E$131,0)+IF(+'[2]Rounding'!$C$132=$B19,+'[2]Rounding'!E$132,0)+IF(+'[2]Rounding'!$C$133=$B19,+'[2]Rounding'!E$133,0)</f>
        <v>0.12963999999999998</v>
      </c>
      <c r="F19" s="24"/>
      <c r="G19" s="57">
        <f>+'[2]Income-2022-leva'!G19/1000+IF(+'[2]Rounding'!$G$131=$B19,+'[2]Rounding'!H$131,0)+IF(+'[2]Rounding'!$G$132=$B19,+'[2]Rounding'!H$132,0)+IF(+'[2]Rounding'!$G$133=$B19,+'[2]Rounding'!H$133,0)</f>
        <v>0</v>
      </c>
      <c r="H19" s="58">
        <f>+'[2]Income-2022-leva'!H19/1000+IF(+'[2]Rounding'!$G$131=$B19,+'[2]Rounding'!I$131,0)+IF(+'[2]Rounding'!$G$132=$B19,+'[2]Rounding'!I$132,0)+IF(+'[2]Rounding'!$G$133=$B19,+'[2]Rounding'!I$133,0)</f>
        <v>0</v>
      </c>
      <c r="I19" s="24"/>
      <c r="J19" s="57">
        <f>+'[2]Income-2022-leva'!J19/1000+IF(+'[2]Rounding'!$K$131=$B19,+'[2]Rounding'!L$131,0)+IF(+'[2]Rounding'!$K$132=$B19,+'[2]Rounding'!L$132,0)+IF(+'[2]Rounding'!$K$133=$B19,+'[2]Rounding'!L$133,0)</f>
        <v>0</v>
      </c>
      <c r="K19" s="58">
        <f>+'[2]Income-2022-leva'!K19/1000+IF(+'[2]Rounding'!$K$131=$B19,+'[2]Rounding'!M$131,0)+IF(+'[2]Rounding'!$K$132=$B19,+'[2]Rounding'!M$132,0)+IF(+'[2]Rounding'!$K$133=$B19,+'[2]Rounding'!M$133,0)</f>
        <v>0</v>
      </c>
      <c r="L19" s="24"/>
      <c r="M19" s="57">
        <f>++D19+G19+J19+IF(+'[2]Rounding'!$O$131=$B19,+'[2]Rounding'!P$131,0)+IF(+'[2]Rounding'!$O$132=$B19,+'[2]Rounding'!P$132,0)+IF(+'[2]Rounding'!$O$133=$B19,+'[2]Rounding'!P$133,0)</f>
        <v>0</v>
      </c>
      <c r="N19" s="58">
        <f>++E19+H19+K19+IF(+'[2]Rounding'!$O$131=$B19,+'[2]Rounding'!Q$131,0)+IF(+'[2]Rounding'!$O$132=$B19,+'[2]Rounding'!Q$132,0)+IF(+'[2]Rounding'!$O$133=$B19,+'[2]Rounding'!Q$133,0)</f>
        <v>0.12963999999999998</v>
      </c>
      <c r="O19" s="127"/>
      <c r="P19" s="127"/>
      <c r="Q19" s="127"/>
    </row>
    <row r="20" spans="1:17" ht="15">
      <c r="A20" s="8" t="s">
        <v>28</v>
      </c>
      <c r="B20" s="9">
        <f t="shared" si="0"/>
        <v>718</v>
      </c>
      <c r="C20" s="24"/>
      <c r="D20" s="57">
        <f>+'[2]Income-2022-leva'!D20/1000+IF(+'[2]Rounding'!$C$131=$B20,+'[2]Rounding'!D$131,0)+IF(+'[2]Rounding'!$C$132=$B20,+'[2]Rounding'!D$132,0)+IF(+'[2]Rounding'!$C$133=$B20,+'[2]Rounding'!D$133,0)</f>
        <v>0</v>
      </c>
      <c r="E20" s="58">
        <f>+'[2]Income-2022-leva'!E20/1000+IF(+'[2]Rounding'!$C$131=$B20,+'[2]Rounding'!E$131,0)+IF(+'[2]Rounding'!$C$132=$B20,+'[2]Rounding'!E$132,0)+IF(+'[2]Rounding'!$C$133=$B20,+'[2]Rounding'!E$133,0)</f>
        <v>0</v>
      </c>
      <c r="F20" s="24"/>
      <c r="G20" s="57">
        <f>+'[2]Income-2022-leva'!G20/1000+IF(+'[2]Rounding'!$G$131=$B20,+'[2]Rounding'!H$131,0)+IF(+'[2]Rounding'!$G$132=$B20,+'[2]Rounding'!H$132,0)+IF(+'[2]Rounding'!$G$133=$B20,+'[2]Rounding'!H$133,0)</f>
        <v>0</v>
      </c>
      <c r="H20" s="58">
        <f>+'[2]Income-2022-leva'!H20/1000+IF(+'[2]Rounding'!$G$131=$B20,+'[2]Rounding'!I$131,0)+IF(+'[2]Rounding'!$G$132=$B20,+'[2]Rounding'!I$132,0)+IF(+'[2]Rounding'!$G$133=$B20,+'[2]Rounding'!I$133,0)</f>
        <v>0</v>
      </c>
      <c r="I20" s="24"/>
      <c r="J20" s="57">
        <f>+'[2]Income-2022-leva'!J20/1000+IF(+'[2]Rounding'!$K$131=$B20,+'[2]Rounding'!L$131,0)+IF(+'[2]Rounding'!$K$132=$B20,+'[2]Rounding'!L$132,0)+IF(+'[2]Rounding'!$K$133=$B20,+'[2]Rounding'!L$133,0)</f>
        <v>0</v>
      </c>
      <c r="K20" s="58">
        <f>+'[2]Income-2022-leva'!K20/1000+IF(+'[2]Rounding'!$K$131=$B20,+'[2]Rounding'!M$131,0)+IF(+'[2]Rounding'!$K$132=$B20,+'[2]Rounding'!M$132,0)+IF(+'[2]Rounding'!$K$133=$B20,+'[2]Rounding'!M$133,0)</f>
        <v>0</v>
      </c>
      <c r="L20" s="24"/>
      <c r="M20" s="57">
        <f>++D20+G20+J20+IF(+'[2]Rounding'!$O$131=$B20,+'[2]Rounding'!P$131,0)+IF(+'[2]Rounding'!$O$132=$B20,+'[2]Rounding'!P$132,0)+IF(+'[2]Rounding'!$O$133=$B20,+'[2]Rounding'!P$133,0)</f>
        <v>0</v>
      </c>
      <c r="N20" s="58">
        <f>++E20+H20+K20+IF(+'[2]Rounding'!$O$131=$B20,+'[2]Rounding'!Q$131,0)+IF(+'[2]Rounding'!$O$132=$B20,+'[2]Rounding'!Q$132,0)+IF(+'[2]Rounding'!$O$133=$B20,+'[2]Rounding'!Q$133,0)</f>
        <v>0</v>
      </c>
      <c r="O20" s="127"/>
      <c r="P20" s="127"/>
      <c r="Q20" s="127"/>
    </row>
    <row r="21" spans="1:17" ht="15">
      <c r="A21" s="10" t="s">
        <v>29</v>
      </c>
      <c r="B21" s="11">
        <f t="shared" si="0"/>
        <v>719</v>
      </c>
      <c r="C21" s="24"/>
      <c r="D21" s="59">
        <f>+'[2]Income-2022-leva'!D21/1000+IF(+'[2]Rounding'!$C$131=$B21,+'[2]Rounding'!D$131,0)+IF(+'[2]Rounding'!$C$132=$B21,+'[2]Rounding'!D$132,0)+IF(+'[2]Rounding'!$C$133=$B21,+'[2]Rounding'!D$133,0)</f>
        <v>23.559900000000003</v>
      </c>
      <c r="E21" s="60">
        <f>+'[2]Income-2022-leva'!E21/1000+IF(+'[2]Rounding'!$C$131=$B21,+'[2]Rounding'!E$131,0)+IF(+'[2]Rounding'!$C$132=$B21,+'[2]Rounding'!E$132,0)+IF(+'[2]Rounding'!$C$133=$B21,+'[2]Rounding'!E$133,0)</f>
        <v>209.48922</v>
      </c>
      <c r="F21" s="24"/>
      <c r="G21" s="59">
        <f>+'[2]Income-2022-leva'!G21/1000+IF(+'[2]Rounding'!$G$131=$B21,+'[2]Rounding'!H$131,0)+IF(+'[2]Rounding'!$G$132=$B21,+'[2]Rounding'!H$132,0)+IF(+'[2]Rounding'!$G$133=$B21,+'[2]Rounding'!H$133,0)</f>
        <v>0</v>
      </c>
      <c r="H21" s="60">
        <f>+'[2]Income-2022-leva'!H21/1000+IF(+'[2]Rounding'!$G$131=$B21,+'[2]Rounding'!I$131,0)+IF(+'[2]Rounding'!$G$132=$B21,+'[2]Rounding'!I$132,0)+IF(+'[2]Rounding'!$G$133=$B21,+'[2]Rounding'!I$133,0)</f>
        <v>0</v>
      </c>
      <c r="I21" s="24"/>
      <c r="J21" s="59">
        <f>+'[2]Income-2022-leva'!J21/1000+IF(+'[2]Rounding'!$K$131=$B21,+'[2]Rounding'!L$131,0)+IF(+'[2]Rounding'!$K$132=$B21,+'[2]Rounding'!L$132,0)+IF(+'[2]Rounding'!$K$133=$B21,+'[2]Rounding'!L$133,0)</f>
        <v>0</v>
      </c>
      <c r="K21" s="60">
        <f>+'[2]Income-2022-leva'!K21/1000+IF(+'[2]Rounding'!$K$131=$B21,+'[2]Rounding'!M$131,0)+IF(+'[2]Rounding'!$K$132=$B21,+'[2]Rounding'!M$132,0)+IF(+'[2]Rounding'!$K$133=$B21,+'[2]Rounding'!M$133,0)</f>
        <v>0</v>
      </c>
      <c r="L21" s="24"/>
      <c r="M21" s="59">
        <f>++D21+G21+J21+IF(+'[2]Rounding'!$O$131=$B21,+'[2]Rounding'!P$131,0)+IF(+'[2]Rounding'!$O$132=$B21,+'[2]Rounding'!P$132,0)+IF(+'[2]Rounding'!$O$133=$B21,+'[2]Rounding'!P$133,0)</f>
        <v>23.559900000000003</v>
      </c>
      <c r="N21" s="60">
        <f>++E21+H21+K21+IF(+'[2]Rounding'!$O$131=$B21,+'[2]Rounding'!Q$131,0)+IF(+'[2]Rounding'!$O$132=$B21,+'[2]Rounding'!Q$132,0)+IF(+'[2]Rounding'!$O$133=$B21,+'[2]Rounding'!Q$133,0)</f>
        <v>209.48922</v>
      </c>
      <c r="O21" s="127"/>
      <c r="P21" s="127"/>
      <c r="Q21" s="127"/>
    </row>
    <row r="22" spans="1:17" ht="15">
      <c r="A22" s="6" t="s">
        <v>30</v>
      </c>
      <c r="B22" s="7">
        <v>710</v>
      </c>
      <c r="C22" s="24"/>
      <c r="D22" s="61">
        <f>+SUM(D13:D21)</f>
        <v>761.08284</v>
      </c>
      <c r="E22" s="62">
        <f>+SUM(E13:E21)</f>
        <v>1134.6310899999999</v>
      </c>
      <c r="F22" s="24"/>
      <c r="G22" s="61">
        <f>+SUM(G13:G21)</f>
        <v>0</v>
      </c>
      <c r="H22" s="62">
        <f>+SUM(H13:H21)</f>
        <v>0</v>
      </c>
      <c r="I22" s="24"/>
      <c r="J22" s="61">
        <f>+SUM(J13:J21)</f>
        <v>0</v>
      </c>
      <c r="K22" s="62">
        <f>+SUM(K13:K21)</f>
        <v>0</v>
      </c>
      <c r="L22" s="24"/>
      <c r="M22" s="61">
        <f>+SUM(M13:M21)</f>
        <v>761.08284</v>
      </c>
      <c r="N22" s="62">
        <f>+SUM(N13:N21)</f>
        <v>1134.6310899999999</v>
      </c>
      <c r="O22" s="127"/>
      <c r="P22" s="127"/>
      <c r="Q22" s="127"/>
    </row>
    <row r="23" spans="1:17" ht="15">
      <c r="A23" s="4" t="s">
        <v>31</v>
      </c>
      <c r="B23" s="5"/>
      <c r="C23" s="24"/>
      <c r="D23" s="63"/>
      <c r="E23" s="64"/>
      <c r="F23" s="24"/>
      <c r="G23" s="63"/>
      <c r="H23" s="64"/>
      <c r="I23" s="24"/>
      <c r="J23" s="63"/>
      <c r="K23" s="64"/>
      <c r="L23" s="24"/>
      <c r="M23" s="63"/>
      <c r="N23" s="64"/>
      <c r="O23" s="127"/>
      <c r="P23" s="127"/>
      <c r="Q23" s="127"/>
    </row>
    <row r="24" spans="1:17" ht="15">
      <c r="A24" s="8" t="s">
        <v>32</v>
      </c>
      <c r="B24" s="9">
        <v>721</v>
      </c>
      <c r="C24" s="24"/>
      <c r="D24" s="57">
        <f>+'[2]Income-2022-leva'!D24/1000+IF(+'[2]Rounding'!$C$131=$B24,+'[2]Rounding'!D$131,0)+IF(+'[2]Rounding'!$C$132=$B24,+'[2]Rounding'!D$132,0)+IF(+'[2]Rounding'!$C$133=$B24,+'[2]Rounding'!D$133,0)</f>
        <v>0</v>
      </c>
      <c r="E24" s="58">
        <f>+'[2]Income-2022-leva'!E24/1000+IF(+'[2]Rounding'!$C$131=$B24,+'[2]Rounding'!E$131,0)+IF(+'[2]Rounding'!$C$132=$B24,+'[2]Rounding'!E$132,0)+IF(+'[2]Rounding'!$C$133=$B24,+'[2]Rounding'!E$133,0)</f>
        <v>0</v>
      </c>
      <c r="F24" s="24"/>
      <c r="G24" s="57">
        <f>+'[2]Income-2022-leva'!G24/1000+IF(+'[2]Rounding'!$G$131=$B24,+'[2]Rounding'!H$131,0)+IF(+'[2]Rounding'!$G$132=$B24,+'[2]Rounding'!H$132,0)+IF(+'[2]Rounding'!$G$133=$B24,+'[2]Rounding'!H$133,0)</f>
        <v>0</v>
      </c>
      <c r="H24" s="58">
        <f>+'[2]Income-2022-leva'!H24/1000+IF(+'[2]Rounding'!$G$131=$B24,+'[2]Rounding'!I$131,0)+IF(+'[2]Rounding'!$G$132=$B24,+'[2]Rounding'!I$132,0)+IF(+'[2]Rounding'!$G$133=$B24,+'[2]Rounding'!I$133,0)</f>
        <v>0</v>
      </c>
      <c r="I24" s="24"/>
      <c r="J24" s="57">
        <f>+'[2]Income-2022-leva'!J24/1000+IF(+'[2]Rounding'!$K$131=$B24,+'[2]Rounding'!L$131,0)+IF(+'[2]Rounding'!$K$132=$B24,+'[2]Rounding'!L$132,0)+IF(+'[2]Rounding'!$K$133=$B24,+'[2]Rounding'!L$133,0)</f>
        <v>0</v>
      </c>
      <c r="K24" s="58">
        <f>+'[2]Income-2022-leva'!K24/1000+IF(+'[2]Rounding'!$K$131=$B24,+'[2]Rounding'!M$131,0)+IF(+'[2]Rounding'!$K$132=$B24,+'[2]Rounding'!M$132,0)+IF(+'[2]Rounding'!$K$133=$B24,+'[2]Rounding'!M$133,0)</f>
        <v>0</v>
      </c>
      <c r="L24" s="24"/>
      <c r="M24" s="57">
        <f>++D24+G24+J24+IF(+'[2]Rounding'!$O$131=$B24,+'[2]Rounding'!P$131,0)+IF(+'[2]Rounding'!$O$132=$B24,+'[2]Rounding'!P$132,0)+IF(+'[2]Rounding'!$O$133=$B24,+'[2]Rounding'!P$133,0)</f>
        <v>0</v>
      </c>
      <c r="N24" s="58">
        <f>++E24+H24+K24+IF(+'[2]Rounding'!$O$131=$B24,+'[2]Rounding'!Q$131,0)+IF(+'[2]Rounding'!$O$132=$B24,+'[2]Rounding'!Q$132,0)+IF(+'[2]Rounding'!$O$133=$B24,+'[2]Rounding'!Q$133,0)</f>
        <v>0</v>
      </c>
      <c r="O24" s="127"/>
      <c r="P24" s="127"/>
      <c r="Q24" s="167" t="s">
        <v>115</v>
      </c>
    </row>
    <row r="25" spans="1:17" ht="15.75">
      <c r="A25" s="8" t="s">
        <v>33</v>
      </c>
      <c r="B25" s="9">
        <f>1+B24</f>
        <v>722</v>
      </c>
      <c r="C25" s="24"/>
      <c r="D25" s="57">
        <f>+'[2]Income-2022-leva'!D25/1000+IF(+'[2]Rounding'!$C$131=$B25,+'[2]Rounding'!D$131,0)+IF(+'[2]Rounding'!$C$132=$B25,+'[2]Rounding'!D$132,0)+IF(+'[2]Rounding'!$C$133=$B25,+'[2]Rounding'!D$133,0)</f>
        <v>16.421169999999996</v>
      </c>
      <c r="E25" s="58">
        <f>+'[2]Income-2022-leva'!E25/1000+IF(+'[2]Rounding'!$C$131=$B25,+'[2]Rounding'!E$131,0)+IF(+'[2]Rounding'!$C$132=$B25,+'[2]Rounding'!E$132,0)+IF(+'[2]Rounding'!$C$133=$B25,+'[2]Rounding'!E$133,0)</f>
        <v>20.88625</v>
      </c>
      <c r="F25" s="24"/>
      <c r="G25" s="57">
        <f>+'[2]Income-2022-leva'!G25/1000+IF(+'[2]Rounding'!$G$131=$B25,+'[2]Rounding'!H$131,0)+IF(+'[2]Rounding'!$G$132=$B25,+'[2]Rounding'!H$132,0)+IF(+'[2]Rounding'!$G$133=$B25,+'[2]Rounding'!H$133,0)</f>
        <v>0</v>
      </c>
      <c r="H25" s="58">
        <f>+'[2]Income-2022-leva'!H25/1000+IF(+'[2]Rounding'!$G$131=$B25,+'[2]Rounding'!I$131,0)+IF(+'[2]Rounding'!$G$132=$B25,+'[2]Rounding'!I$132,0)+IF(+'[2]Rounding'!$G$133=$B25,+'[2]Rounding'!I$133,0)</f>
        <v>0</v>
      </c>
      <c r="I25" s="24"/>
      <c r="J25" s="57">
        <f>+'[2]Income-2022-leva'!J25/1000+IF(+'[2]Rounding'!$K$131=$B25,+'[2]Rounding'!L$131,0)+IF(+'[2]Rounding'!$K$132=$B25,+'[2]Rounding'!L$132,0)+IF(+'[2]Rounding'!$K$133=$B25,+'[2]Rounding'!L$133,0)</f>
        <v>0</v>
      </c>
      <c r="K25" s="58">
        <f>+'[2]Income-2022-leva'!K25/1000+IF(+'[2]Rounding'!$K$131=$B25,+'[2]Rounding'!M$131,0)+IF(+'[2]Rounding'!$K$132=$B25,+'[2]Rounding'!M$132,0)+IF(+'[2]Rounding'!$K$133=$B25,+'[2]Rounding'!M$133,0)</f>
        <v>0</v>
      </c>
      <c r="L25" s="24"/>
      <c r="M25" s="57">
        <f>++D25+G25+J25+IF(+'[2]Rounding'!$O$131=$B25,+'[2]Rounding'!P$131,0)+IF(+'[2]Rounding'!$O$132=$B25,+'[2]Rounding'!P$132,0)+IF(+'[2]Rounding'!$O$133=$B25,+'[2]Rounding'!P$133,0)</f>
        <v>16.421169999999996</v>
      </c>
      <c r="N25" s="58">
        <f>++E25+H25+K25+IF(+'[2]Rounding'!$O$131=$B25,+'[2]Rounding'!Q$131,0)+IF(+'[2]Rounding'!$O$132=$B25,+'[2]Rounding'!Q$132,0)+IF(+'[2]Rounding'!$O$133=$B25,+'[2]Rounding'!Q$133,0)</f>
        <v>20.88625</v>
      </c>
      <c r="O25" s="127"/>
      <c r="P25" s="168" t="s">
        <v>116</v>
      </c>
      <c r="Q25" s="169" t="str">
        <f>+'[2]Income-2022-leva'!Q25</f>
        <v>'Municipal-Bal'</v>
      </c>
    </row>
    <row r="26" spans="1:17" ht="15">
      <c r="A26" s="10" t="s">
        <v>34</v>
      </c>
      <c r="B26" s="11">
        <f>1+B25</f>
        <v>723</v>
      </c>
      <c r="C26" s="24"/>
      <c r="D26" s="59">
        <f>+'[2]Income-2022-leva'!D26/1000+IF(+'[2]Rounding'!$C$131=$B26,+'[2]Rounding'!D$131,0)+IF(+'[2]Rounding'!$C$132=$B26,+'[2]Rounding'!D$132,0)+IF(+'[2]Rounding'!$C$133=$B26,+'[2]Rounding'!D$133,0)</f>
        <v>0</v>
      </c>
      <c r="E26" s="60">
        <f>+'[2]Income-2022-leva'!E26/1000+IF(+'[2]Rounding'!$C$131=$B26,+'[2]Rounding'!E$131,0)+IF(+'[2]Rounding'!$C$132=$B26,+'[2]Rounding'!E$132,0)+IF(+'[2]Rounding'!$C$133=$B26,+'[2]Rounding'!E$133,0)</f>
        <v>0</v>
      </c>
      <c r="F26" s="24"/>
      <c r="G26" s="59">
        <f>+'[2]Income-2022-leva'!G26/1000+IF(+'[2]Rounding'!$G$131=$B26,+'[2]Rounding'!H$131,0)+IF(+'[2]Rounding'!$G$132=$B26,+'[2]Rounding'!H$132,0)+IF(+'[2]Rounding'!$G$133=$B26,+'[2]Rounding'!H$133,0)</f>
        <v>0</v>
      </c>
      <c r="H26" s="60">
        <f>+'[2]Income-2022-leva'!H26/1000+IF(+'[2]Rounding'!$G$131=$B26,+'[2]Rounding'!I$131,0)+IF(+'[2]Rounding'!$G$132=$B26,+'[2]Rounding'!I$132,0)+IF(+'[2]Rounding'!$G$133=$B26,+'[2]Rounding'!I$133,0)</f>
        <v>0</v>
      </c>
      <c r="I26" s="24"/>
      <c r="J26" s="59">
        <f>+'[2]Income-2022-leva'!J26/1000+IF(+'[2]Rounding'!$K$131=$B26,+'[2]Rounding'!L$131,0)+IF(+'[2]Rounding'!$K$132=$B26,+'[2]Rounding'!L$132,0)+IF(+'[2]Rounding'!$K$133=$B26,+'[2]Rounding'!L$133,0)</f>
        <v>0</v>
      </c>
      <c r="K26" s="60">
        <f>+'[2]Income-2022-leva'!K26/1000+IF(+'[2]Rounding'!$K$131=$B26,+'[2]Rounding'!M$131,0)+IF(+'[2]Rounding'!$K$132=$B26,+'[2]Rounding'!M$132,0)+IF(+'[2]Rounding'!$K$133=$B26,+'[2]Rounding'!M$133,0)</f>
        <v>0</v>
      </c>
      <c r="L26" s="24"/>
      <c r="M26" s="59">
        <f>++D26+G26+J26+IF(+'[2]Rounding'!$O$131=$B26,+'[2]Rounding'!P$131,0)+IF(+'[2]Rounding'!$O$132=$B26,+'[2]Rounding'!P$132,0)+IF(+'[2]Rounding'!$O$133=$B26,+'[2]Rounding'!P$133,0)</f>
        <v>0</v>
      </c>
      <c r="N26" s="60">
        <f>++E26+H26+K26+IF(+'[2]Rounding'!$O$131=$B26,+'[2]Rounding'!Q$131,0)+IF(+'[2]Rounding'!$O$132=$B26,+'[2]Rounding'!Q$132,0)+IF(+'[2]Rounding'!$O$133=$B26,+'[2]Rounding'!Q$133,0)</f>
        <v>0</v>
      </c>
      <c r="O26" s="127"/>
      <c r="P26" s="170" t="s">
        <v>117</v>
      </c>
      <c r="Q26" s="171"/>
    </row>
    <row r="27" spans="1:17" ht="15">
      <c r="A27" s="6" t="s">
        <v>35</v>
      </c>
      <c r="B27" s="7">
        <v>720</v>
      </c>
      <c r="C27" s="24"/>
      <c r="D27" s="61">
        <f>+SUM(D24:D26)</f>
        <v>16.421169999999996</v>
      </c>
      <c r="E27" s="62">
        <f>+SUM(E24:E26)</f>
        <v>20.88625</v>
      </c>
      <c r="F27" s="24"/>
      <c r="G27" s="61">
        <f>+SUM(G24:G26)</f>
        <v>0</v>
      </c>
      <c r="H27" s="62">
        <f>+SUM(H24:H26)</f>
        <v>0</v>
      </c>
      <c r="I27" s="24"/>
      <c r="J27" s="61">
        <f>+SUM(J24:J26)</f>
        <v>0</v>
      </c>
      <c r="K27" s="62">
        <f>+SUM(K24:K26)</f>
        <v>0</v>
      </c>
      <c r="L27" s="24"/>
      <c r="M27" s="61">
        <f>+SUM(M24:M26)</f>
        <v>16.421169999999996</v>
      </c>
      <c r="N27" s="62">
        <f>+SUM(N24:N26)</f>
        <v>20.88625</v>
      </c>
      <c r="O27" s="127"/>
      <c r="P27" s="172" t="s">
        <v>118</v>
      </c>
      <c r="Q27" s="173" t="s">
        <v>119</v>
      </c>
    </row>
    <row r="28" spans="1:17" ht="15">
      <c r="A28" s="4"/>
      <c r="B28" s="5"/>
      <c r="C28" s="24"/>
      <c r="D28" s="63"/>
      <c r="E28" s="64"/>
      <c r="F28" s="24"/>
      <c r="G28" s="63"/>
      <c r="H28" s="64"/>
      <c r="I28" s="24"/>
      <c r="J28" s="63"/>
      <c r="K28" s="64"/>
      <c r="L28" s="24"/>
      <c r="M28" s="63"/>
      <c r="N28" s="64"/>
      <c r="O28" s="127"/>
      <c r="P28" s="174"/>
      <c r="Q28" s="174"/>
    </row>
    <row r="29" spans="1:17" ht="15">
      <c r="A29" s="6" t="s">
        <v>36</v>
      </c>
      <c r="B29" s="7">
        <v>730</v>
      </c>
      <c r="C29" s="24"/>
      <c r="D29" s="61">
        <f>+'[2]Income-2022-leva'!D29/1000+IF(+'[2]Rounding'!$C$131=$B29,+'[2]Rounding'!D$131,0)+IF(+'[2]Rounding'!$C$132=$B29,+'[2]Rounding'!D$132,0)+IF(+'[2]Rounding'!$C$133=$B29,+'[2]Rounding'!D$133,0)</f>
        <v>-5.694</v>
      </c>
      <c r="E29" s="62">
        <f>+'[2]Income-2022-leva'!E29/1000+IF(+'[2]Rounding'!$C$131=$B29,+'[2]Rounding'!E$131,0)+IF(+'[2]Rounding'!$C$132=$B29,+'[2]Rounding'!E$132,0)+IF(+'[2]Rounding'!$C$133=$B29,+'[2]Rounding'!E$133,0)</f>
        <v>-9.81747</v>
      </c>
      <c r="F29" s="24"/>
      <c r="G29" s="61">
        <f>+'[2]Income-2022-leva'!G29/1000+IF(+'[2]Rounding'!$G$131=$B29,+'[2]Rounding'!H$131,0)+IF(+'[2]Rounding'!$G$132=$B29,+'[2]Rounding'!H$132,0)+IF(+'[2]Rounding'!$G$133=$B29,+'[2]Rounding'!H$133,0)</f>
        <v>0</v>
      </c>
      <c r="H29" s="62">
        <f>+'[2]Income-2022-leva'!H29/1000+IF(+'[2]Rounding'!$G$131=$B29,+'[2]Rounding'!I$131,0)+IF(+'[2]Rounding'!$G$132=$B29,+'[2]Rounding'!I$132,0)+IF(+'[2]Rounding'!$G$133=$B29,+'[2]Rounding'!I$133,0)</f>
        <v>0</v>
      </c>
      <c r="I29" s="24"/>
      <c r="J29" s="61">
        <f>+'[2]Income-2022-leva'!J29/1000+IF(+'[2]Rounding'!$K$131=$B29,+'[2]Rounding'!L$131,0)+IF(+'[2]Rounding'!$K$132=$B29,+'[2]Rounding'!L$132,0)+IF(+'[2]Rounding'!$K$133=$B29,+'[2]Rounding'!L$133,0)</f>
        <v>0</v>
      </c>
      <c r="K29" s="62">
        <f>+'[2]Income-2022-leva'!K29/1000+IF(+'[2]Rounding'!$K$131=$B29,+'[2]Rounding'!M$131,0)+IF(+'[2]Rounding'!$K$132=$B29,+'[2]Rounding'!M$132,0)+IF(+'[2]Rounding'!$K$133=$B29,+'[2]Rounding'!M$133,0)</f>
        <v>0</v>
      </c>
      <c r="L29" s="24"/>
      <c r="M29" s="61">
        <f>++D29+G29+J29+IF(+'[2]Rounding'!$O$131=$B29,+'[2]Rounding'!P$131,0)+IF(+'[2]Rounding'!$O$132=$B29,+'[2]Rounding'!P$132,0)+IF(+'[2]Rounding'!$O$133=$B29,+'[2]Rounding'!P$133,0)+P29</f>
        <v>-5.694</v>
      </c>
      <c r="N29" s="62">
        <f>+E29+H29+K29+IF(+'[2]Rounding'!$O$131=$B29,+'[2]Rounding'!Q$131,0)+IF(+'[2]Rounding'!$O$132=$B29,+'[2]Rounding'!Q$132,0)+IF(+'[2]Rounding'!$O$133=$B29,+'[2]Rounding'!Q$133,0)+Q29</f>
        <v>-9.81747</v>
      </c>
      <c r="O29" s="127"/>
      <c r="P29" s="175">
        <f>+'[2]Income-2022-leva'!P29/1000</f>
        <v>0</v>
      </c>
      <c r="Q29" s="176">
        <f>+'[2]Income-2022-leva'!Q29/1000</f>
        <v>0</v>
      </c>
    </row>
    <row r="30" spans="1:17" ht="15">
      <c r="A30" s="113" t="s">
        <v>37</v>
      </c>
      <c r="B30" s="114">
        <v>739</v>
      </c>
      <c r="C30" s="24"/>
      <c r="D30" s="115">
        <f>+'[2]Income-2022-leva'!D30/1000</f>
        <v>-5.694</v>
      </c>
      <c r="E30" s="116">
        <f>+'[2]Income-2022-leva'!E30/1000</f>
        <v>-9.81747</v>
      </c>
      <c r="F30" s="24"/>
      <c r="G30" s="115">
        <f>+'[2]Income-2022-leva'!G30/1000</f>
        <v>0</v>
      </c>
      <c r="H30" s="116">
        <f>+'[2]Income-2022-leva'!H30/1000</f>
        <v>0</v>
      </c>
      <c r="I30" s="24"/>
      <c r="J30" s="115">
        <f>+'[2]Income-2022-leva'!J30/1000</f>
        <v>0</v>
      </c>
      <c r="K30" s="116">
        <f>+'[2]Income-2022-leva'!K30/1000</f>
        <v>0</v>
      </c>
      <c r="L30" s="24"/>
      <c r="M30" s="115">
        <f>++D30+G30+J30</f>
        <v>-5.694</v>
      </c>
      <c r="N30" s="116">
        <f>+E30+H30+K30</f>
        <v>-9.81747</v>
      </c>
      <c r="O30" s="127"/>
      <c r="P30" s="212" t="str">
        <f>+'[2]Income-2022-leva'!P30:Q30</f>
        <v>O K</v>
      </c>
      <c r="Q30" s="212"/>
    </row>
    <row r="31" spans="1:17" ht="15">
      <c r="A31" s="4"/>
      <c r="B31" s="5"/>
      <c r="C31" s="24"/>
      <c r="D31" s="63"/>
      <c r="E31" s="64"/>
      <c r="F31" s="24"/>
      <c r="G31" s="63"/>
      <c r="H31" s="64"/>
      <c r="I31" s="24"/>
      <c r="J31" s="63"/>
      <c r="K31" s="64"/>
      <c r="L31" s="24"/>
      <c r="M31" s="63"/>
      <c r="N31" s="64"/>
      <c r="O31" s="127"/>
      <c r="P31" s="206">
        <f>+IF(P30="O K",0,"N o ")</f>
        <v>0</v>
      </c>
      <c r="Q31" s="206"/>
    </row>
    <row r="32" spans="1:17" ht="15">
      <c r="A32" s="6" t="s">
        <v>38</v>
      </c>
      <c r="B32" s="7">
        <v>740</v>
      </c>
      <c r="C32" s="24"/>
      <c r="D32" s="61">
        <f>+'[2]Income-2022-leva'!D32/1000+IF(+'[2]Rounding'!$C$131=$B32,+'[2]Rounding'!D$131,0)+IF(+'[2]Rounding'!$C$132=$B32,+'[2]Rounding'!D$132,0)+IF(+'[2]Rounding'!$C$133=$B32,+'[2]Rounding'!D$133,0)</f>
        <v>0</v>
      </c>
      <c r="E32" s="62">
        <f>+'[2]Income-2022-leva'!E32/1000+IF(+'[2]Rounding'!$C$131=$B32,+'[2]Rounding'!E$131,0)+IF(+'[2]Rounding'!$C$132=$B32,+'[2]Rounding'!E$132,0)+IF(+'[2]Rounding'!$C$133=$B32,+'[2]Rounding'!E$133,0)</f>
        <v>0.96369</v>
      </c>
      <c r="F32" s="24"/>
      <c r="G32" s="61">
        <f>+'[2]Income-2022-leva'!G32/1000+IF(+'[2]Rounding'!$G$131=$B32,+'[2]Rounding'!H$131,0)+IF(+'[2]Rounding'!$G$132=$B32,+'[2]Rounding'!H$132,0)+IF(+'[2]Rounding'!$G$133=$B32,+'[2]Rounding'!H$133,0)</f>
        <v>0</v>
      </c>
      <c r="H32" s="62">
        <f>+'[2]Income-2022-leva'!H32/1000+IF(+'[2]Rounding'!$G$131=$B32,+'[2]Rounding'!I$131,0)+IF(+'[2]Rounding'!$G$132=$B32,+'[2]Rounding'!I$132,0)+IF(+'[2]Rounding'!$G$133=$B32,+'[2]Rounding'!I$133,0)</f>
        <v>0</v>
      </c>
      <c r="I32" s="24"/>
      <c r="J32" s="61">
        <f>+'[2]Income-2022-leva'!J32/1000+IF(+'[2]Rounding'!$K$131=$B32,+'[2]Rounding'!L$131,0)+IF(+'[2]Rounding'!$K$132=$B32,+'[2]Rounding'!L$132,0)+IF(+'[2]Rounding'!$K$133=$B32,+'[2]Rounding'!L$133,0)</f>
        <v>0</v>
      </c>
      <c r="K32" s="62">
        <f>+'[2]Income-2022-leva'!K32/1000+IF(+'[2]Rounding'!$K$131=$B32,+'[2]Rounding'!M$131,0)+IF(+'[2]Rounding'!$K$132=$B32,+'[2]Rounding'!M$132,0)+IF(+'[2]Rounding'!$K$133=$B32,+'[2]Rounding'!M$133,0)</f>
        <v>0</v>
      </c>
      <c r="L32" s="24"/>
      <c r="M32" s="61">
        <f>++D32+G32+J32+IF(+'[2]Rounding'!$O$131=$B32,+'[2]Rounding'!P$131,0)+IF(+'[2]Rounding'!$O$132=$B32,+'[2]Rounding'!P$132,0)+IF(+'[2]Rounding'!$O$133=$B32,+'[2]Rounding'!P$133,0)</f>
        <v>0</v>
      </c>
      <c r="N32" s="62">
        <f>++E32+H32+K32+IF(+'[2]Rounding'!$O$131=$B32,+'[2]Rounding'!Q$131,0)+IF(+'[2]Rounding'!$O$132=$B32,+'[2]Rounding'!Q$132,0)+IF(+'[2]Rounding'!$O$133=$B32,+'[2]Rounding'!Q$133,0)</f>
        <v>0.96369</v>
      </c>
      <c r="O32" s="127"/>
      <c r="P32" s="207" t="str">
        <f>+'[2]Income-2022-leva'!P32:Q32</f>
        <v>O K</v>
      </c>
      <c r="Q32" s="207"/>
    </row>
    <row r="33" spans="1:17" ht="15">
      <c r="A33" s="4" t="s">
        <v>39</v>
      </c>
      <c r="B33" s="5"/>
      <c r="C33" s="24"/>
      <c r="D33" s="63"/>
      <c r="E33" s="64"/>
      <c r="F33" s="24"/>
      <c r="G33" s="63"/>
      <c r="H33" s="64"/>
      <c r="I33" s="24"/>
      <c r="J33" s="63"/>
      <c r="K33" s="64"/>
      <c r="L33" s="24"/>
      <c r="M33" s="63"/>
      <c r="N33" s="64"/>
      <c r="O33" s="127"/>
      <c r="P33" s="127"/>
      <c r="Q33" s="127"/>
    </row>
    <row r="34" spans="1:17" ht="15">
      <c r="A34" s="8" t="s">
        <v>40</v>
      </c>
      <c r="B34" s="9">
        <v>751</v>
      </c>
      <c r="C34" s="24"/>
      <c r="D34" s="57">
        <f>+'[2]Income-2022-leva'!D34/1000+IF(+'[2]Rounding'!$C$131=$B34,+'[2]Rounding'!D$131,0)+IF(+'[2]Rounding'!$C$132=$B34,+'[2]Rounding'!D$132,0)+IF(+'[2]Rounding'!$C$133=$B34,+'[2]Rounding'!D$133,0)</f>
        <v>0</v>
      </c>
      <c r="E34" s="58">
        <f>+'[2]Income-2022-leva'!E34/1000+IF(+'[2]Rounding'!$C$131=$B34,+'[2]Rounding'!E$131,0)+IF(+'[2]Rounding'!$C$132=$B34,+'[2]Rounding'!E$132,0)+IF(+'[2]Rounding'!$C$133=$B34,+'[2]Rounding'!E$133,0)</f>
        <v>0</v>
      </c>
      <c r="F34" s="24"/>
      <c r="G34" s="57">
        <f>+'[2]Income-2022-leva'!G34/1000+IF(+'[2]Rounding'!$G$131=$B34,+'[2]Rounding'!H$131,0)+IF(+'[2]Rounding'!$G$132=$B34,+'[2]Rounding'!H$132,0)+IF(+'[2]Rounding'!$G$133=$B34,+'[2]Rounding'!H$133,0)</f>
        <v>28.77104</v>
      </c>
      <c r="H34" s="58">
        <f>+'[2]Income-2022-leva'!H34/1000+IF(+'[2]Rounding'!$G$131=$B34,+'[2]Rounding'!I$131,0)+IF(+'[2]Rounding'!$G$132=$B34,+'[2]Rounding'!I$132,0)+IF(+'[2]Rounding'!$G$133=$B34,+'[2]Rounding'!I$133,0)</f>
        <v>180.3365</v>
      </c>
      <c r="I34" s="24"/>
      <c r="J34" s="57">
        <f>+'[2]Income-2022-leva'!J34/1000+IF(+'[2]Rounding'!$K$131=$B34,+'[2]Rounding'!L$131,0)+IF(+'[2]Rounding'!$K$132=$B34,+'[2]Rounding'!L$132,0)+IF(+'[2]Rounding'!$K$133=$B34,+'[2]Rounding'!L$133,0)</f>
        <v>0</v>
      </c>
      <c r="K34" s="58">
        <f>+'[2]Income-2022-leva'!K34/1000+IF(+'[2]Rounding'!$K$131=$B34,+'[2]Rounding'!M$131,0)+IF(+'[2]Rounding'!$K$132=$B34,+'[2]Rounding'!M$132,0)+IF(+'[2]Rounding'!$K$133=$B34,+'[2]Rounding'!M$133,0)</f>
        <v>0</v>
      </c>
      <c r="L34" s="24"/>
      <c r="M34" s="57">
        <f>++D34+G34+J34+IF(+'[2]Rounding'!$O$131=$B34,+'[2]Rounding'!P$131,0)+IF(+'[2]Rounding'!$O$132=$B34,+'[2]Rounding'!P$132,0)+IF(+'[2]Rounding'!$O$133=$B34,+'[2]Rounding'!P$133,0)</f>
        <v>28.77104</v>
      </c>
      <c r="N34" s="58">
        <f>++E34+H34+K34+IF(+'[2]Rounding'!$O$131=$B34,+'[2]Rounding'!Q$131,0)+IF(+'[2]Rounding'!$O$132=$B34,+'[2]Rounding'!Q$132,0)+IF(+'[2]Rounding'!$O$133=$B34,+'[2]Rounding'!Q$133,0)</f>
        <v>180.3365</v>
      </c>
      <c r="O34" s="127"/>
      <c r="P34" s="127"/>
      <c r="Q34" s="127"/>
    </row>
    <row r="35" spans="1:17" ht="15">
      <c r="A35" s="8" t="s">
        <v>41</v>
      </c>
      <c r="B35" s="9">
        <f>1+B34</f>
        <v>752</v>
      </c>
      <c r="C35" s="24"/>
      <c r="D35" s="57">
        <f>+'[2]Income-2022-leva'!D35/1000+IF(+'[2]Rounding'!$C$131=$B35,+'[2]Rounding'!D$131,0)+IF(+'[2]Rounding'!$C$132=$B35,+'[2]Rounding'!D$132,0)+IF(+'[2]Rounding'!$C$133=$B35,+'[2]Rounding'!D$133,0)</f>
        <v>0</v>
      </c>
      <c r="E35" s="58">
        <f>+'[2]Income-2022-leva'!E35/1000+IF(+'[2]Rounding'!$C$131=$B35,+'[2]Rounding'!E$131,0)+IF(+'[2]Rounding'!$C$132=$B35,+'[2]Rounding'!E$132,0)+IF(+'[2]Rounding'!$C$133=$B35,+'[2]Rounding'!E$133,0)</f>
        <v>0</v>
      </c>
      <c r="F35" s="24"/>
      <c r="G35" s="57">
        <f>+'[2]Income-2022-leva'!G35/1000+IF(+'[2]Rounding'!$G$131=$B35,+'[2]Rounding'!H$131,0)+IF(+'[2]Rounding'!$G$132=$B35,+'[2]Rounding'!H$132,0)+IF(+'[2]Rounding'!$G$133=$B35,+'[2]Rounding'!H$133,0)</f>
        <v>0</v>
      </c>
      <c r="H35" s="58">
        <f>+'[2]Income-2022-leva'!H35/1000+IF(+'[2]Rounding'!$G$131=$B35,+'[2]Rounding'!I$131,0)+IF(+'[2]Rounding'!$G$132=$B35,+'[2]Rounding'!I$132,0)+IF(+'[2]Rounding'!$G$133=$B35,+'[2]Rounding'!I$133,0)</f>
        <v>0</v>
      </c>
      <c r="I35" s="24"/>
      <c r="J35" s="57">
        <f>+'[2]Income-2022-leva'!J35/1000+IF(+'[2]Rounding'!$K$131=$B35,+'[2]Rounding'!L$131,0)+IF(+'[2]Rounding'!$K$132=$B35,+'[2]Rounding'!L$132,0)+IF(+'[2]Rounding'!$K$133=$B35,+'[2]Rounding'!L$133,0)</f>
        <v>0</v>
      </c>
      <c r="K35" s="58">
        <f>+'[2]Income-2022-leva'!K35/1000+IF(+'[2]Rounding'!$K$131=$B35,+'[2]Rounding'!M$131,0)+IF(+'[2]Rounding'!$K$132=$B35,+'[2]Rounding'!M$132,0)+IF(+'[2]Rounding'!$K$133=$B35,+'[2]Rounding'!M$133,0)</f>
        <v>0</v>
      </c>
      <c r="L35" s="24"/>
      <c r="M35" s="57">
        <f>++D35+G35+J35+IF(+'[2]Rounding'!$O$131=$B35,+'[2]Rounding'!P$131,0)+IF(+'[2]Rounding'!$O$132=$B35,+'[2]Rounding'!P$132,0)+IF(+'[2]Rounding'!$O$133=$B35,+'[2]Rounding'!P$133,0)</f>
        <v>0</v>
      </c>
      <c r="N35" s="58">
        <f>++E35+H35+K35+IF(+'[2]Rounding'!$O$131=$B35,+'[2]Rounding'!Q$131,0)+IF(+'[2]Rounding'!$O$132=$B35,+'[2]Rounding'!Q$132,0)+IF(+'[2]Rounding'!$O$133=$B35,+'[2]Rounding'!Q$133,0)</f>
        <v>0</v>
      </c>
      <c r="O35" s="127"/>
      <c r="P35" s="127"/>
      <c r="Q35" s="127"/>
    </row>
    <row r="36" spans="1:17" ht="15">
      <c r="A36" s="8" t="s">
        <v>42</v>
      </c>
      <c r="B36" s="9">
        <f>1+B35</f>
        <v>753</v>
      </c>
      <c r="C36" s="24"/>
      <c r="D36" s="57">
        <f>+'[2]Income-2022-leva'!D36/1000+IF(+'[2]Rounding'!$C$131=$B36,+'[2]Rounding'!D$131,0)+IF(+'[2]Rounding'!$C$132=$B36,+'[2]Rounding'!D$132,0)+IF(+'[2]Rounding'!$C$133=$B36,+'[2]Rounding'!D$133,0)</f>
        <v>0</v>
      </c>
      <c r="E36" s="58">
        <f>+'[2]Income-2022-leva'!E36/1000+IF(+'[2]Rounding'!$C$131=$B36,+'[2]Rounding'!E$131,0)+IF(+'[2]Rounding'!$C$132=$B36,+'[2]Rounding'!E$132,0)+IF(+'[2]Rounding'!$C$133=$B36,+'[2]Rounding'!E$133,0)</f>
        <v>0</v>
      </c>
      <c r="F36" s="24"/>
      <c r="G36" s="57">
        <f>+'[2]Income-2022-leva'!G36/1000+IF(+'[2]Rounding'!$G$131=$B36,+'[2]Rounding'!H$131,0)+IF(+'[2]Rounding'!$G$132=$B36,+'[2]Rounding'!H$132,0)+IF(+'[2]Rounding'!$G$133=$B36,+'[2]Rounding'!H$133,0)</f>
        <v>0</v>
      </c>
      <c r="H36" s="58">
        <f>+'[2]Income-2022-leva'!H36/1000+IF(+'[2]Rounding'!$G$131=$B36,+'[2]Rounding'!I$131,0)+IF(+'[2]Rounding'!$G$132=$B36,+'[2]Rounding'!I$132,0)+IF(+'[2]Rounding'!$G$133=$B36,+'[2]Rounding'!I$133,0)</f>
        <v>0</v>
      </c>
      <c r="I36" s="24"/>
      <c r="J36" s="57">
        <f>+'[2]Income-2022-leva'!J36/1000+IF(+'[2]Rounding'!$K$131=$B36,+'[2]Rounding'!L$131,0)+IF(+'[2]Rounding'!$K$132=$B36,+'[2]Rounding'!L$132,0)+IF(+'[2]Rounding'!$K$133=$B36,+'[2]Rounding'!L$133,0)</f>
        <v>0</v>
      </c>
      <c r="K36" s="58">
        <f>+'[2]Income-2022-leva'!K36/1000+IF(+'[2]Rounding'!$K$131=$B36,+'[2]Rounding'!M$131,0)+IF(+'[2]Rounding'!$K$132=$B36,+'[2]Rounding'!M$132,0)+IF(+'[2]Rounding'!$K$133=$B36,+'[2]Rounding'!M$133,0)</f>
        <v>0</v>
      </c>
      <c r="L36" s="24"/>
      <c r="M36" s="57">
        <f>++D36+G36+J36+IF(+'[2]Rounding'!$O$131=$B36,+'[2]Rounding'!P$131,0)+IF(+'[2]Rounding'!$O$132=$B36,+'[2]Rounding'!P$132,0)+IF(+'[2]Rounding'!$O$133=$B36,+'[2]Rounding'!P$133,0)</f>
        <v>0</v>
      </c>
      <c r="N36" s="58">
        <f>++E36+H36+K36+IF(+'[2]Rounding'!$O$131=$B36,+'[2]Rounding'!Q$131,0)+IF(+'[2]Rounding'!$O$132=$B36,+'[2]Rounding'!Q$132,0)+IF(+'[2]Rounding'!$O$133=$B36,+'[2]Rounding'!Q$133,0)</f>
        <v>0</v>
      </c>
      <c r="O36" s="127"/>
      <c r="P36" s="127"/>
      <c r="Q36" s="127"/>
    </row>
    <row r="37" spans="1:17" ht="15">
      <c r="A37" s="10" t="s">
        <v>43</v>
      </c>
      <c r="B37" s="11">
        <f>1+B36</f>
        <v>754</v>
      </c>
      <c r="C37" s="24"/>
      <c r="D37" s="59">
        <f>+'[2]Income-2022-leva'!D37/1000+IF(+'[2]Rounding'!$C$131=$B37,+'[2]Rounding'!D$131,0)+IF(+'[2]Rounding'!$C$132=$B37,+'[2]Rounding'!D$132,0)+IF(+'[2]Rounding'!$C$133=$B37,+'[2]Rounding'!D$133,0)</f>
        <v>7.00416</v>
      </c>
      <c r="E37" s="60">
        <f>+'[2]Income-2022-leva'!E37/1000+IF(+'[2]Rounding'!$C$131=$B37,+'[2]Rounding'!E$131,0)+IF(+'[2]Rounding'!$C$132=$B37,+'[2]Rounding'!E$132,0)+IF(+'[2]Rounding'!$C$133=$B37,+'[2]Rounding'!E$133,0)</f>
        <v>175.79052</v>
      </c>
      <c r="F37" s="24"/>
      <c r="G37" s="59">
        <f>+'[2]Income-2022-leva'!G37/1000+IF(+'[2]Rounding'!$G$131=$B37,+'[2]Rounding'!H$131,0)+IF(+'[2]Rounding'!$G$132=$B37,+'[2]Rounding'!H$132,0)+IF(+'[2]Rounding'!$G$133=$B37,+'[2]Rounding'!H$133,0)</f>
        <v>0</v>
      </c>
      <c r="H37" s="60">
        <f>+'[2]Income-2022-leva'!H37/1000+IF(+'[2]Rounding'!$G$131=$B37,+'[2]Rounding'!I$131,0)+IF(+'[2]Rounding'!$G$132=$B37,+'[2]Rounding'!I$132,0)+IF(+'[2]Rounding'!$G$133=$B37,+'[2]Rounding'!I$133,0)</f>
        <v>0</v>
      </c>
      <c r="I37" s="24"/>
      <c r="J37" s="59">
        <f>+'[2]Income-2022-leva'!J37/1000+IF(+'[2]Rounding'!$K$131=$B37,+'[2]Rounding'!L$131,0)+IF(+'[2]Rounding'!$K$132=$B37,+'[2]Rounding'!L$132,0)+IF(+'[2]Rounding'!$K$133=$B37,+'[2]Rounding'!L$133,0)</f>
        <v>0</v>
      </c>
      <c r="K37" s="60">
        <f>+'[2]Income-2022-leva'!K37/1000+IF(+'[2]Rounding'!$K$131=$B37,+'[2]Rounding'!M$131,0)+IF(+'[2]Rounding'!$K$132=$B37,+'[2]Rounding'!M$132,0)+IF(+'[2]Rounding'!$K$133=$B37,+'[2]Rounding'!M$133,0)</f>
        <v>0</v>
      </c>
      <c r="L37" s="24"/>
      <c r="M37" s="59">
        <f>++D37+G37+J37+IF(+'[2]Rounding'!$O$131=$B37,+'[2]Rounding'!P$131,0)+IF(+'[2]Rounding'!$O$132=$B37,+'[2]Rounding'!P$132,0)+IF(+'[2]Rounding'!$O$133=$B37,+'[2]Rounding'!P$133,0)</f>
        <v>7.00416</v>
      </c>
      <c r="N37" s="60">
        <f>++E37+H37+K37+IF(+'[2]Rounding'!$O$131=$B37,+'[2]Rounding'!Q$131,0)+IF(+'[2]Rounding'!$O$132=$B37,+'[2]Rounding'!Q$132,0)+IF(+'[2]Rounding'!$O$133=$B37,+'[2]Rounding'!Q$133,0)</f>
        <v>175.79052</v>
      </c>
      <c r="O37" s="127"/>
      <c r="P37" s="127"/>
      <c r="Q37" s="127"/>
    </row>
    <row r="38" spans="1:17" ht="15">
      <c r="A38" s="6" t="s">
        <v>44</v>
      </c>
      <c r="B38" s="7">
        <v>750</v>
      </c>
      <c r="C38" s="24"/>
      <c r="D38" s="61">
        <f>+SUM(D34:D37)</f>
        <v>7.00416</v>
      </c>
      <c r="E38" s="62">
        <f>+SUM(E34:E37)</f>
        <v>175.79052</v>
      </c>
      <c r="F38" s="24"/>
      <c r="G38" s="61">
        <f>+SUM(G34:G37)</f>
        <v>28.77104</v>
      </c>
      <c r="H38" s="62">
        <f>+SUM(H34:H37)</f>
        <v>180.3365</v>
      </c>
      <c r="I38" s="24"/>
      <c r="J38" s="61">
        <f>+SUM(J34:J37)</f>
        <v>0</v>
      </c>
      <c r="K38" s="62">
        <f>+SUM(K34:K37)</f>
        <v>0</v>
      </c>
      <c r="L38" s="24"/>
      <c r="M38" s="61">
        <f>+SUM(M34:M37)</f>
        <v>35.7752</v>
      </c>
      <c r="N38" s="62">
        <f>+SUM(N34:N37)</f>
        <v>356.12702</v>
      </c>
      <c r="O38" s="127"/>
      <c r="P38" s="127"/>
      <c r="Q38" s="127"/>
    </row>
    <row r="39" spans="1:17" ht="15">
      <c r="A39" s="4"/>
      <c r="B39" s="5"/>
      <c r="C39" s="24"/>
      <c r="D39" s="63"/>
      <c r="E39" s="64"/>
      <c r="F39" s="24"/>
      <c r="G39" s="63"/>
      <c r="H39" s="64"/>
      <c r="I39" s="24"/>
      <c r="J39" s="63"/>
      <c r="K39" s="64"/>
      <c r="L39" s="24"/>
      <c r="M39" s="63"/>
      <c r="N39" s="64"/>
      <c r="O39" s="127"/>
      <c r="P39" s="127"/>
      <c r="Q39" s="127"/>
    </row>
    <row r="40" spans="1:17" ht="18" thickBot="1">
      <c r="A40" s="27" t="s">
        <v>45</v>
      </c>
      <c r="B40" s="28">
        <v>700</v>
      </c>
      <c r="C40" s="24"/>
      <c r="D40" s="65">
        <f>+D22+D27+D29+D32+D38</f>
        <v>778.81417</v>
      </c>
      <c r="E40" s="66">
        <f>+E22+E27+E29+E32+E38</f>
        <v>1322.45408</v>
      </c>
      <c r="F40" s="24"/>
      <c r="G40" s="65">
        <f>+G22+G27+G29+G32+G38</f>
        <v>28.77104</v>
      </c>
      <c r="H40" s="66">
        <f>+H22+H27+H29+H32+H38</f>
        <v>180.3365</v>
      </c>
      <c r="I40" s="24"/>
      <c r="J40" s="65">
        <f>+J22+J27+J29+J32+J38</f>
        <v>0</v>
      </c>
      <c r="K40" s="66">
        <f>+K22+K27+K29+K32+K38</f>
        <v>0</v>
      </c>
      <c r="L40" s="24"/>
      <c r="M40" s="65">
        <f>+M22+M27+M29+M32+M38</f>
        <v>807.5852100000001</v>
      </c>
      <c r="N40" s="66">
        <f>+N22+N27+N29+N32+N38</f>
        <v>1502.7905799999999</v>
      </c>
      <c r="O40" s="127"/>
      <c r="P40" s="127"/>
      <c r="Q40" s="127"/>
    </row>
    <row r="41" spans="1:17" ht="15">
      <c r="A41" s="2" t="s">
        <v>46</v>
      </c>
      <c r="B41" s="3"/>
      <c r="C41" s="24"/>
      <c r="D41" s="67"/>
      <c r="E41" s="68"/>
      <c r="F41" s="24"/>
      <c r="G41" s="67"/>
      <c r="H41" s="68"/>
      <c r="I41" s="24"/>
      <c r="J41" s="67"/>
      <c r="K41" s="68"/>
      <c r="L41" s="24"/>
      <c r="M41" s="67"/>
      <c r="N41" s="68"/>
      <c r="O41" s="127"/>
      <c r="P41" s="127"/>
      <c r="Q41" s="127"/>
    </row>
    <row r="42" spans="1:17" ht="15">
      <c r="A42" s="4" t="s">
        <v>47</v>
      </c>
      <c r="B42" s="5"/>
      <c r="C42" s="24"/>
      <c r="D42" s="63"/>
      <c r="E42" s="64"/>
      <c r="F42" s="24"/>
      <c r="G42" s="63"/>
      <c r="H42" s="64"/>
      <c r="I42" s="24"/>
      <c r="J42" s="63"/>
      <c r="K42" s="64"/>
      <c r="L42" s="24"/>
      <c r="M42" s="63"/>
      <c r="N42" s="64"/>
      <c r="O42" s="127"/>
      <c r="P42" s="127"/>
      <c r="Q42" s="127"/>
    </row>
    <row r="43" spans="1:17" ht="15">
      <c r="A43" s="8" t="s">
        <v>48</v>
      </c>
      <c r="B43" s="9">
        <v>601</v>
      </c>
      <c r="C43" s="24"/>
      <c r="D43" s="57">
        <f>+'[2]Income-2022-leva'!D43/1000+IF(+'[2]Rounding'!$C$131=$B43,+'[2]Rounding'!D$131,0)+IF(+'[2]Rounding'!$C$132=$B43,+'[2]Rounding'!D$132,0)+IF(+'[2]Rounding'!$C$133=$B43,+'[2]Rounding'!D$133,0)</f>
        <v>4096.0764</v>
      </c>
      <c r="E43" s="58">
        <f>+'[2]Income-2022-leva'!E43/1000+IF(+'[2]Rounding'!$C$131=$B43,+'[2]Rounding'!E$131,0)+IF(+'[2]Rounding'!$C$132=$B43,+'[2]Rounding'!E$132,0)+IF(+'[2]Rounding'!$C$133=$B43,+'[2]Rounding'!E$133,0)</f>
        <v>5420.14036</v>
      </c>
      <c r="F43" s="24"/>
      <c r="G43" s="57">
        <f>+'[2]Income-2022-leva'!G43/1000+IF(+'[2]Rounding'!$G$131=$B43,+'[2]Rounding'!H$131,0)+IF(+'[2]Rounding'!$G$132=$B43,+'[2]Rounding'!H$132,0)+IF(+'[2]Rounding'!$G$133=$B43,+'[2]Rounding'!H$133,0)</f>
        <v>0</v>
      </c>
      <c r="H43" s="58">
        <f>+'[2]Income-2022-leva'!H43/1000+IF(+'[2]Rounding'!$G$131=$B43,+'[2]Rounding'!I$131,0)+IF(+'[2]Rounding'!$G$132=$B43,+'[2]Rounding'!I$132,0)+IF(+'[2]Rounding'!$G$133=$B43,+'[2]Rounding'!I$133,0)</f>
        <v>0</v>
      </c>
      <c r="I43" s="24"/>
      <c r="J43" s="57">
        <f>+'[2]Income-2022-leva'!J43/1000+IF(+'[2]Rounding'!$K$131=$B43,+'[2]Rounding'!L$131,0)+IF(+'[2]Rounding'!$K$132=$B43,+'[2]Rounding'!L$132,0)+IF(+'[2]Rounding'!$K$133=$B43,+'[2]Rounding'!L$133,0)</f>
        <v>0</v>
      </c>
      <c r="K43" s="58">
        <f>+'[2]Income-2022-leva'!K43/1000+IF(+'[2]Rounding'!$K$131=$B43,+'[2]Rounding'!M$131,0)+IF(+'[2]Rounding'!$K$132=$B43,+'[2]Rounding'!M$132,0)+IF(+'[2]Rounding'!$K$133=$B43,+'[2]Rounding'!M$133,0)</f>
        <v>0</v>
      </c>
      <c r="L43" s="24"/>
      <c r="M43" s="57">
        <f>++D43+G43+J43+IF(+'[2]Rounding'!$O$131=$B43,+'[2]Rounding'!P$131,0)+IF(+'[2]Rounding'!$O$132=$B43,+'[2]Rounding'!P$132,0)+IF(+'[2]Rounding'!$O$133=$B43,+'[2]Rounding'!P$133,0)</f>
        <v>4096.0764</v>
      </c>
      <c r="N43" s="58">
        <f>++E43+H43+K43+IF(+'[2]Rounding'!$O$131=$B43,+'[2]Rounding'!Q$131,0)+IF(+'[2]Rounding'!$O$132=$B43,+'[2]Rounding'!Q$132,0)+IF(+'[2]Rounding'!$O$133=$B43,+'[2]Rounding'!Q$133,0)</f>
        <v>5420.14036</v>
      </c>
      <c r="O43" s="127"/>
      <c r="P43" s="127"/>
      <c r="Q43" s="127"/>
    </row>
    <row r="44" spans="1:17" ht="15">
      <c r="A44" s="8" t="s">
        <v>49</v>
      </c>
      <c r="B44" s="9">
        <f>1+B43</f>
        <v>602</v>
      </c>
      <c r="C44" s="24"/>
      <c r="D44" s="57">
        <f>+'[2]Income-2022-leva'!D44/1000+IF(+'[2]Rounding'!$C$131=$B44,+'[2]Rounding'!D$131,0)+IF(+'[2]Rounding'!$C$132=$B44,+'[2]Rounding'!D$132,0)+IF(+'[2]Rounding'!$C$133=$B44,+'[2]Rounding'!D$133,0)</f>
        <v>1832.31934</v>
      </c>
      <c r="E44" s="58">
        <f>+'[2]Income-2022-leva'!E44/1000+IF(+'[2]Rounding'!$C$131=$B44,+'[2]Rounding'!E$131,0)+IF(+'[2]Rounding'!$C$132=$B44,+'[2]Rounding'!E$132,0)+IF(+'[2]Rounding'!$C$133=$B44,+'[2]Rounding'!E$133,0)</f>
        <v>1654.03653</v>
      </c>
      <c r="F44" s="24"/>
      <c r="G44" s="57">
        <f>+'[2]Income-2022-leva'!G44/1000+IF(+'[2]Rounding'!$G$131=$B44,+'[2]Rounding'!H$131,0)+IF(+'[2]Rounding'!$G$132=$B44,+'[2]Rounding'!H$132,0)+IF(+'[2]Rounding'!$G$133=$B44,+'[2]Rounding'!H$133,0)</f>
        <v>3.50813</v>
      </c>
      <c r="H44" s="58">
        <f>+'[2]Income-2022-leva'!H44/1000+IF(+'[2]Rounding'!$G$131=$B44,+'[2]Rounding'!I$131,0)+IF(+'[2]Rounding'!$G$132=$B44,+'[2]Rounding'!I$132,0)+IF(+'[2]Rounding'!$G$133=$B44,+'[2]Rounding'!I$133,0)</f>
        <v>12.21233</v>
      </c>
      <c r="I44" s="24"/>
      <c r="J44" s="57">
        <f>+'[2]Income-2022-leva'!J44/1000+IF(+'[2]Rounding'!$K$131=$B44,+'[2]Rounding'!L$131,0)+IF(+'[2]Rounding'!$K$132=$B44,+'[2]Rounding'!L$132,0)+IF(+'[2]Rounding'!$K$133=$B44,+'[2]Rounding'!L$133,0)</f>
        <v>0</v>
      </c>
      <c r="K44" s="58">
        <f>+'[2]Income-2022-leva'!K44/1000+IF(+'[2]Rounding'!$K$131=$B44,+'[2]Rounding'!M$131,0)+IF(+'[2]Rounding'!$K$132=$B44,+'[2]Rounding'!M$132,0)+IF(+'[2]Rounding'!$K$133=$B44,+'[2]Rounding'!M$133,0)</f>
        <v>0</v>
      </c>
      <c r="L44" s="24"/>
      <c r="M44" s="57">
        <f>++D44+G44+J44+IF(+'[2]Rounding'!$O$131=$B44,+'[2]Rounding'!P$131,0)+IF(+'[2]Rounding'!$O$132=$B44,+'[2]Rounding'!P$132,0)+IF(+'[2]Rounding'!$O$133=$B44,+'[2]Rounding'!P$133,0)</f>
        <v>1835.82747</v>
      </c>
      <c r="N44" s="58">
        <f>++E44+H44+K44+IF(+'[2]Rounding'!$O$131=$B44,+'[2]Rounding'!Q$131,0)+IF(+'[2]Rounding'!$O$132=$B44,+'[2]Rounding'!Q$132,0)+IF(+'[2]Rounding'!$O$133=$B44,+'[2]Rounding'!Q$133,0)</f>
        <v>1666.2488600000001</v>
      </c>
      <c r="O44" s="127"/>
      <c r="P44" s="127"/>
      <c r="Q44" s="167" t="s">
        <v>115</v>
      </c>
    </row>
    <row r="45" spans="1:17" ht="15.75">
      <c r="A45" s="8" t="s">
        <v>50</v>
      </c>
      <c r="B45" s="9">
        <f aca="true" t="shared" si="1" ref="B45:B50">1+B44</f>
        <v>603</v>
      </c>
      <c r="C45" s="24"/>
      <c r="D45" s="57">
        <f>+'[2]Income-2022-leva'!D45/1000+IF(+'[2]Rounding'!$C$131=$B45,+'[2]Rounding'!D$131,0)+IF(+'[2]Rounding'!$C$132=$B45,+'[2]Rounding'!D$132,0)+IF(+'[2]Rounding'!$C$133=$B45,+'[2]Rounding'!D$133,0)</f>
        <v>1567.20301</v>
      </c>
      <c r="E45" s="58">
        <f>+'[2]Income-2022-leva'!E45/1000+IF(+'[2]Rounding'!$C$131=$B45,+'[2]Rounding'!E$131,0)+IF(+'[2]Rounding'!$C$132=$B45,+'[2]Rounding'!E$132,0)+IF(+'[2]Rounding'!$C$133=$B45,+'[2]Rounding'!E$133,0)</f>
        <v>2115.73081</v>
      </c>
      <c r="F45" s="24"/>
      <c r="G45" s="57">
        <f>+'[2]Income-2022-leva'!G45/1000+IF(+'[2]Rounding'!$G$131=$B45,+'[2]Rounding'!H$131,0)+IF(+'[2]Rounding'!$G$132=$B45,+'[2]Rounding'!H$132,0)+IF(+'[2]Rounding'!$G$133=$B45,+'[2]Rounding'!H$133,0)</f>
        <v>0</v>
      </c>
      <c r="H45" s="58">
        <f>+'[2]Income-2022-leva'!H45/1000+IF(+'[2]Rounding'!$G$131=$B45,+'[2]Rounding'!I$131,0)+IF(+'[2]Rounding'!$G$132=$B45,+'[2]Rounding'!I$132,0)+IF(+'[2]Rounding'!$G$133=$B45,+'[2]Rounding'!I$133,0)</f>
        <v>0</v>
      </c>
      <c r="I45" s="24"/>
      <c r="J45" s="57">
        <f>+'[2]Income-2022-leva'!J45/1000+IF(+'[2]Rounding'!$K$131=$B45,+'[2]Rounding'!L$131,0)+IF(+'[2]Rounding'!$K$132=$B45,+'[2]Rounding'!L$132,0)+IF(+'[2]Rounding'!$K$133=$B45,+'[2]Rounding'!L$133,0)</f>
        <v>1636.691</v>
      </c>
      <c r="K45" s="58">
        <f>+'[2]Income-2022-leva'!K45/1000+IF(+'[2]Rounding'!$K$131=$B45,+'[2]Rounding'!M$131,0)+IF(+'[2]Rounding'!$K$132=$B45,+'[2]Rounding'!M$132,0)+IF(+'[2]Rounding'!$K$133=$B45,+'[2]Rounding'!M$133,0)</f>
        <v>2317.2452999999996</v>
      </c>
      <c r="L45" s="24"/>
      <c r="M45" s="57">
        <f>++D45+G45+J45+IF(+'[2]Rounding'!$O$131=$B45,+'[2]Rounding'!P$131,0)+IF(+'[2]Rounding'!$O$132=$B45,+'[2]Rounding'!P$132,0)+IF(+'[2]Rounding'!$O$133=$B45,+'[2]Rounding'!P$133,0)</f>
        <v>3203.89401</v>
      </c>
      <c r="N45" s="58">
        <f>++E45+H45+K45+IF(+'[2]Rounding'!$O$131=$B45,+'[2]Rounding'!Q$131,0)+IF(+'[2]Rounding'!$O$132=$B45,+'[2]Rounding'!Q$132,0)+IF(+'[2]Rounding'!$O$133=$B45,+'[2]Rounding'!Q$133,0)</f>
        <v>4432.97611</v>
      </c>
      <c r="O45" s="127"/>
      <c r="P45" s="168" t="s">
        <v>116</v>
      </c>
      <c r="Q45" s="169" t="str">
        <f>+Q25</f>
        <v>'Municipal-Bal'</v>
      </c>
    </row>
    <row r="46" spans="1:17" ht="15">
      <c r="A46" s="8" t="s">
        <v>51</v>
      </c>
      <c r="B46" s="9">
        <f t="shared" si="1"/>
        <v>604</v>
      </c>
      <c r="C46" s="24"/>
      <c r="D46" s="57">
        <f>+'[2]Income-2022-leva'!D46/1000+IF(+'[2]Rounding'!$C$131=$B46,+'[2]Rounding'!D$131,0)+IF(+'[2]Rounding'!$C$132=$B46,+'[2]Rounding'!D$132,0)+IF(+'[2]Rounding'!$C$133=$B46,+'[2]Rounding'!D$133,0)</f>
        <v>10920.45258</v>
      </c>
      <c r="E46" s="58">
        <f>+'[2]Income-2022-leva'!E46/1000+IF(+'[2]Rounding'!$C$131=$B46,+'[2]Rounding'!E$131,0)+IF(+'[2]Rounding'!$C$132=$B46,+'[2]Rounding'!E$132,0)+IF(+'[2]Rounding'!$C$133=$B46,+'[2]Rounding'!E$133,0)</f>
        <v>14260.82324</v>
      </c>
      <c r="F46" s="24"/>
      <c r="G46" s="57">
        <f>+'[2]Income-2022-leva'!G46/1000+IF(+'[2]Rounding'!$G$131=$B46,+'[2]Rounding'!H$131,0)+IF(+'[2]Rounding'!$G$132=$B46,+'[2]Rounding'!H$132,0)+IF(+'[2]Rounding'!$G$133=$B46,+'[2]Rounding'!H$133,0)</f>
        <v>98.94914</v>
      </c>
      <c r="H46" s="58">
        <f>+'[2]Income-2022-leva'!H46/1000+IF(+'[2]Rounding'!$G$131=$B46,+'[2]Rounding'!I$131,0)+IF(+'[2]Rounding'!$G$132=$B46,+'[2]Rounding'!I$132,0)+IF(+'[2]Rounding'!$G$133=$B46,+'[2]Rounding'!I$133,0)</f>
        <v>71.14252</v>
      </c>
      <c r="I46" s="24"/>
      <c r="J46" s="57">
        <f>+'[2]Income-2022-leva'!J46/1000+IF(+'[2]Rounding'!$K$131=$B46,+'[2]Rounding'!L$131,0)+IF(+'[2]Rounding'!$K$132=$B46,+'[2]Rounding'!L$132,0)+IF(+'[2]Rounding'!$K$133=$B46,+'[2]Rounding'!L$133,0)</f>
        <v>0</v>
      </c>
      <c r="K46" s="58">
        <f>+'[2]Income-2022-leva'!K46/1000+IF(+'[2]Rounding'!$K$131=$B46,+'[2]Rounding'!M$131,0)+IF(+'[2]Rounding'!$K$132=$B46,+'[2]Rounding'!M$132,0)+IF(+'[2]Rounding'!$K$133=$B46,+'[2]Rounding'!M$133,0)</f>
        <v>0</v>
      </c>
      <c r="L46" s="24"/>
      <c r="M46" s="57">
        <f>++D46+G46+J46+IF(+'[2]Rounding'!$O$131=$B46,+'[2]Rounding'!P$131,0)+IF(+'[2]Rounding'!$O$132=$B46,+'[2]Rounding'!P$132,0)+IF(+'[2]Rounding'!$O$133=$B46,+'[2]Rounding'!P$133,0)</f>
        <v>11019.40172</v>
      </c>
      <c r="N46" s="58">
        <f>++E46+H46+K46+IF(+'[2]Rounding'!$O$131=$B46,+'[2]Rounding'!Q$131,0)+IF(+'[2]Rounding'!$O$132=$B46,+'[2]Rounding'!Q$132,0)+IF(+'[2]Rounding'!$O$133=$B46,+'[2]Rounding'!Q$133,0)</f>
        <v>14331.96576</v>
      </c>
      <c r="O46" s="127"/>
      <c r="P46" s="177" t="s">
        <v>120</v>
      </c>
      <c r="Q46" s="178"/>
    </row>
    <row r="47" spans="1:17" ht="15">
      <c r="A47" s="8" t="s">
        <v>52</v>
      </c>
      <c r="B47" s="9">
        <f t="shared" si="1"/>
        <v>605</v>
      </c>
      <c r="C47" s="24"/>
      <c r="D47" s="57">
        <f>+'[2]Income-2022-leva'!D47/1000+IF(+'[2]Rounding'!$C$131=$B47,+'[2]Rounding'!D$131,0)+IF(+'[2]Rounding'!$C$132=$B47,+'[2]Rounding'!D$132,0)+IF(+'[2]Rounding'!$C$133=$B47,+'[2]Rounding'!D$133,0)</f>
        <v>5405.181570000001</v>
      </c>
      <c r="E47" s="58">
        <f>+'[2]Income-2022-leva'!E47/1000+IF(+'[2]Rounding'!$C$131=$B47,+'[2]Rounding'!E$131,0)+IF(+'[2]Rounding'!$C$132=$B47,+'[2]Rounding'!E$132,0)+IF(+'[2]Rounding'!$C$133=$B47,+'[2]Rounding'!E$133,0)</f>
        <v>6065.1630700000005</v>
      </c>
      <c r="F47" s="24"/>
      <c r="G47" s="57">
        <f>+'[2]Income-2022-leva'!G47/1000+IF(+'[2]Rounding'!$G$131=$B47,+'[2]Rounding'!H$131,0)+IF(+'[2]Rounding'!$G$132=$B47,+'[2]Rounding'!H$132,0)+IF(+'[2]Rounding'!$G$133=$B47,+'[2]Rounding'!H$133,0)</f>
        <v>9.53146</v>
      </c>
      <c r="H47" s="58">
        <f>+'[2]Income-2022-leva'!H47/1000+IF(+'[2]Rounding'!$G$131=$B47,+'[2]Rounding'!I$131,0)+IF(+'[2]Rounding'!$G$132=$B47,+'[2]Rounding'!I$132,0)+IF(+'[2]Rounding'!$G$133=$B47,+'[2]Rounding'!I$133,0)</f>
        <v>5.72022</v>
      </c>
      <c r="I47" s="24"/>
      <c r="J47" s="57">
        <f>+'[2]Income-2022-leva'!J47/1000+IF(+'[2]Rounding'!$K$131=$B47,+'[2]Rounding'!L$131,0)+IF(+'[2]Rounding'!$K$132=$B47,+'[2]Rounding'!L$132,0)+IF(+'[2]Rounding'!$K$133=$B47,+'[2]Rounding'!L$133,0)</f>
        <v>0</v>
      </c>
      <c r="K47" s="58">
        <f>+'[2]Income-2022-leva'!K47/1000+IF(+'[2]Rounding'!$K$131=$B47,+'[2]Rounding'!M$131,0)+IF(+'[2]Rounding'!$K$132=$B47,+'[2]Rounding'!M$132,0)+IF(+'[2]Rounding'!$K$133=$B47,+'[2]Rounding'!M$133,0)</f>
        <v>0</v>
      </c>
      <c r="L47" s="24"/>
      <c r="M47" s="57">
        <f>++D47+G47+J47+IF(+'[2]Rounding'!$O$131=$B47,+'[2]Rounding'!P$131,0)+IF(+'[2]Rounding'!$O$132=$B47,+'[2]Rounding'!P$132,0)+IF(+'[2]Rounding'!$O$133=$B47,+'[2]Rounding'!P$133,0)</f>
        <v>5414.713030000001</v>
      </c>
      <c r="N47" s="58">
        <f>++E47+H47+K47+IF(+'[2]Rounding'!$O$131=$B47,+'[2]Rounding'!Q$131,0)+IF(+'[2]Rounding'!$O$132=$B47,+'[2]Rounding'!Q$132,0)+IF(+'[2]Rounding'!$O$133=$B47,+'[2]Rounding'!Q$133,0)</f>
        <v>6070.883290000001</v>
      </c>
      <c r="O47" s="127"/>
      <c r="P47" s="179" t="s">
        <v>118</v>
      </c>
      <c r="Q47" s="180" t="s">
        <v>119</v>
      </c>
    </row>
    <row r="48" spans="1:17" ht="15">
      <c r="A48" s="8" t="s">
        <v>53</v>
      </c>
      <c r="B48" s="9">
        <f t="shared" si="1"/>
        <v>606</v>
      </c>
      <c r="C48" s="24"/>
      <c r="D48" s="57">
        <f>+'[2]Income-2022-leva'!D48/1000+IF(+'[2]Rounding'!$C$131=$B48,+'[2]Rounding'!D$131,0)+IF(+'[2]Rounding'!$C$132=$B48,+'[2]Rounding'!D$132,0)+IF(+'[2]Rounding'!$C$133=$B48,+'[2]Rounding'!D$133,0)</f>
        <v>0.6041799999999999</v>
      </c>
      <c r="E48" s="58">
        <f>+'[2]Income-2022-leva'!E48/1000+IF(+'[2]Rounding'!$C$131=$B48,+'[2]Rounding'!E$131,0)+IF(+'[2]Rounding'!$C$132=$B48,+'[2]Rounding'!E$132,0)+IF(+'[2]Rounding'!$C$133=$B48,+'[2]Rounding'!E$133,0)</f>
        <v>2.60227</v>
      </c>
      <c r="F48" s="24"/>
      <c r="G48" s="57">
        <f>+'[2]Income-2022-leva'!G48/1000+IF(+'[2]Rounding'!$G$131=$B48,+'[2]Rounding'!H$131,0)+IF(+'[2]Rounding'!$G$132=$B48,+'[2]Rounding'!H$132,0)+IF(+'[2]Rounding'!$G$133=$B48,+'[2]Rounding'!H$133,0)</f>
        <v>0</v>
      </c>
      <c r="H48" s="58">
        <f>+'[2]Income-2022-leva'!H48/1000+IF(+'[2]Rounding'!$G$131=$B48,+'[2]Rounding'!I$131,0)+IF(+'[2]Rounding'!$G$132=$B48,+'[2]Rounding'!I$132,0)+IF(+'[2]Rounding'!$G$133=$B48,+'[2]Rounding'!I$133,0)</f>
        <v>0</v>
      </c>
      <c r="I48" s="24"/>
      <c r="J48" s="57">
        <f>+'[2]Income-2022-leva'!J48/1000+IF(+'[2]Rounding'!$K$131=$B48,+'[2]Rounding'!L$131,0)+IF(+'[2]Rounding'!$K$132=$B48,+'[2]Rounding'!L$132,0)+IF(+'[2]Rounding'!$K$133=$B48,+'[2]Rounding'!L$133,0)</f>
        <v>0</v>
      </c>
      <c r="K48" s="58">
        <f>+'[2]Income-2022-leva'!K48/1000+IF(+'[2]Rounding'!$K$131=$B48,+'[2]Rounding'!M$131,0)+IF(+'[2]Rounding'!$K$132=$B48,+'[2]Rounding'!M$132,0)+IF(+'[2]Rounding'!$K$133=$B48,+'[2]Rounding'!M$133,0)</f>
        <v>0</v>
      </c>
      <c r="L48" s="24"/>
      <c r="M48" s="57">
        <f>++D48+G48+J48+IF(+'[2]Rounding'!$O$131=$B48,+'[2]Rounding'!P$131,0)+IF(+'[2]Rounding'!$O$132=$B48,+'[2]Rounding'!P$132,0)+IF(+'[2]Rounding'!$O$133=$B48,+'[2]Rounding'!P$133,0)+P48</f>
        <v>0.6041799999999999</v>
      </c>
      <c r="N48" s="58">
        <f>+E48+H48+K48+IF(+'[2]Rounding'!$O$131=$B48,+'[2]Rounding'!Q$131,0)+IF(+'[2]Rounding'!$O$132=$B48,+'[2]Rounding'!Q$132,0)+IF(+'[2]Rounding'!$O$133=$B48,+'[2]Rounding'!Q$133,0)+Q48</f>
        <v>2.60227</v>
      </c>
      <c r="O48" s="127"/>
      <c r="P48" s="181">
        <f>+'[2]Income-2022-leva'!P48/1000</f>
        <v>0</v>
      </c>
      <c r="Q48" s="182">
        <f>+'[2]Income-2022-leva'!Q48/1000</f>
        <v>0</v>
      </c>
    </row>
    <row r="49" spans="1:17" ht="15">
      <c r="A49" s="8" t="s">
        <v>54</v>
      </c>
      <c r="B49" s="9">
        <f t="shared" si="1"/>
        <v>607</v>
      </c>
      <c r="C49" s="24"/>
      <c r="D49" s="57">
        <f>+'[2]Income-2022-leva'!D49/1000+IF(+'[2]Rounding'!$C$131=$B49,+'[2]Rounding'!D$131,0)+IF(+'[2]Rounding'!$C$132=$B49,+'[2]Rounding'!D$132,0)+IF(+'[2]Rounding'!$C$133=$B49,+'[2]Rounding'!D$133,0)</f>
        <v>46.40073</v>
      </c>
      <c r="E49" s="58">
        <f>+'[2]Income-2022-leva'!E49/1000+IF(+'[2]Rounding'!$C$131=$B49,+'[2]Rounding'!E$131,0)+IF(+'[2]Rounding'!$C$132=$B49,+'[2]Rounding'!E$132,0)+IF(+'[2]Rounding'!$C$133=$B49,+'[2]Rounding'!E$133,0)</f>
        <v>67.8492</v>
      </c>
      <c r="F49" s="24"/>
      <c r="G49" s="57">
        <f>+'[2]Income-2022-leva'!G49/1000+IF(+'[2]Rounding'!$G$131=$B49,+'[2]Rounding'!H$131,0)+IF(+'[2]Rounding'!$G$132=$B49,+'[2]Rounding'!H$132,0)+IF(+'[2]Rounding'!$G$133=$B49,+'[2]Rounding'!H$133,0)</f>
        <v>5.90238</v>
      </c>
      <c r="H49" s="58">
        <f>+'[2]Income-2022-leva'!H49/1000+IF(+'[2]Rounding'!$G$131=$B49,+'[2]Rounding'!I$131,0)+IF(+'[2]Rounding'!$G$132=$B49,+'[2]Rounding'!I$132,0)+IF(+'[2]Rounding'!$G$133=$B49,+'[2]Rounding'!I$133,0)</f>
        <v>0</v>
      </c>
      <c r="I49" s="24"/>
      <c r="J49" s="57">
        <f>+'[2]Income-2022-leva'!J49/1000+IF(+'[2]Rounding'!$K$131=$B49,+'[2]Rounding'!L$131,0)+IF(+'[2]Rounding'!$K$132=$B49,+'[2]Rounding'!L$132,0)+IF(+'[2]Rounding'!$K$133=$B49,+'[2]Rounding'!L$133,0)</f>
        <v>0</v>
      </c>
      <c r="K49" s="58">
        <f>+'[2]Income-2022-leva'!K49/1000+IF(+'[2]Rounding'!$K$131=$B49,+'[2]Rounding'!M$131,0)+IF(+'[2]Rounding'!$K$132=$B49,+'[2]Rounding'!M$132,0)+IF(+'[2]Rounding'!$K$133=$B49,+'[2]Rounding'!M$133,0)</f>
        <v>0</v>
      </c>
      <c r="L49" s="24"/>
      <c r="M49" s="57">
        <f>++D49+G49+J49+IF(+'[2]Rounding'!$O$131=$B49,+'[2]Rounding'!P$131,0)+IF(+'[2]Rounding'!$O$132=$B49,+'[2]Rounding'!P$132,0)+IF(+'[2]Rounding'!$O$133=$B49,+'[2]Rounding'!P$133,0)</f>
        <v>52.303110000000004</v>
      </c>
      <c r="N49" s="58">
        <f>++E49+H49+K49+IF(+'[2]Rounding'!$O$131=$B49,+'[2]Rounding'!Q$131,0)+IF(+'[2]Rounding'!$O$132=$B49,+'[2]Rounding'!Q$132,0)+IF(+'[2]Rounding'!$O$133=$B49,+'[2]Rounding'!Q$133,0)</f>
        <v>67.8492</v>
      </c>
      <c r="O49" s="127"/>
      <c r="P49" s="183"/>
      <c r="Q49" s="184"/>
    </row>
    <row r="50" spans="1:17" ht="15">
      <c r="A50" s="8" t="s">
        <v>55</v>
      </c>
      <c r="B50" s="9">
        <f t="shared" si="1"/>
        <v>608</v>
      </c>
      <c r="C50" s="24"/>
      <c r="D50" s="57">
        <f>+'[2]Income-2022-leva'!D50/1000+IF(+'[2]Rounding'!$C$131=$B50,+'[2]Rounding'!D$131,0)+IF(+'[2]Rounding'!$C$132=$B50,+'[2]Rounding'!D$132,0)+IF(+'[2]Rounding'!$C$133=$B50,+'[2]Rounding'!D$133,0)</f>
        <v>30.33375</v>
      </c>
      <c r="E50" s="58">
        <f>+'[2]Income-2022-leva'!E50/1000+IF(+'[2]Rounding'!$C$131=$B50,+'[2]Rounding'!E$131,0)+IF(+'[2]Rounding'!$C$132=$B50,+'[2]Rounding'!E$132,0)+IF(+'[2]Rounding'!$C$133=$B50,+'[2]Rounding'!E$133,0)</f>
        <v>30.28321</v>
      </c>
      <c r="F50" s="24"/>
      <c r="G50" s="57">
        <f>+'[2]Income-2022-leva'!G50/1000+IF(+'[2]Rounding'!$G$131=$B50,+'[2]Rounding'!H$131,0)+IF(+'[2]Rounding'!$G$132=$B50,+'[2]Rounding'!H$132,0)+IF(+'[2]Rounding'!$G$133=$B50,+'[2]Rounding'!H$133,0)</f>
        <v>0</v>
      </c>
      <c r="H50" s="58">
        <f>+'[2]Income-2022-leva'!H50/1000+IF(+'[2]Rounding'!$G$131=$B50,+'[2]Rounding'!I$131,0)+IF(+'[2]Rounding'!$G$132=$B50,+'[2]Rounding'!I$132,0)+IF(+'[2]Rounding'!$G$133=$B50,+'[2]Rounding'!I$133,0)</f>
        <v>0</v>
      </c>
      <c r="I50" s="24"/>
      <c r="J50" s="57">
        <f>+'[2]Income-2022-leva'!J50/1000+IF(+'[2]Rounding'!$K$131=$B50,+'[2]Rounding'!L$131,0)+IF(+'[2]Rounding'!$K$132=$B50,+'[2]Rounding'!L$132,0)+IF(+'[2]Rounding'!$K$133=$B50,+'[2]Rounding'!L$133,0)</f>
        <v>0</v>
      </c>
      <c r="K50" s="58">
        <f>+'[2]Income-2022-leva'!K50/1000+IF(+'[2]Rounding'!$K$131=$B50,+'[2]Rounding'!M$131,0)+IF(+'[2]Rounding'!$K$132=$B50,+'[2]Rounding'!M$132,0)+IF(+'[2]Rounding'!$K$133=$B50,+'[2]Rounding'!M$133,0)</f>
        <v>0</v>
      </c>
      <c r="L50" s="24"/>
      <c r="M50" s="57">
        <f>++D50+G50+J50+IF(+'[2]Rounding'!$O$131=$B50,+'[2]Rounding'!P$131,0)+IF(+'[2]Rounding'!$O$132=$B50,+'[2]Rounding'!P$132,0)+IF(+'[2]Rounding'!$O$133=$B50,+'[2]Rounding'!P$133,0)</f>
        <v>30.33375</v>
      </c>
      <c r="N50" s="58">
        <f>++E50+H50+K50+IF(+'[2]Rounding'!$O$131=$B50,+'[2]Rounding'!Q$131,0)+IF(+'[2]Rounding'!$O$132=$B50,+'[2]Rounding'!Q$132,0)+IF(+'[2]Rounding'!$O$133=$B50,+'[2]Rounding'!Q$133,0)</f>
        <v>30.28321</v>
      </c>
      <c r="O50" s="127"/>
      <c r="P50" s="183"/>
      <c r="Q50" s="184"/>
    </row>
    <row r="51" spans="1:17" ht="15">
      <c r="A51" s="8" t="s">
        <v>56</v>
      </c>
      <c r="B51" s="9">
        <f>1+B50</f>
        <v>609</v>
      </c>
      <c r="C51" s="24"/>
      <c r="D51" s="57">
        <f>+'[2]Income-2022-leva'!D51/1000+IF(+'[2]Rounding'!$C$131=$B51,+'[2]Rounding'!D$131,0)+IF(+'[2]Rounding'!$C$132=$B51,+'[2]Rounding'!D$132,0)+IF(+'[2]Rounding'!$C$133=$B51,+'[2]Rounding'!D$133,0)</f>
        <v>32.45842</v>
      </c>
      <c r="E51" s="58">
        <f>+'[2]Income-2022-leva'!E51/1000+IF(+'[2]Rounding'!$C$131=$B51,+'[2]Rounding'!E$131,0)+IF(+'[2]Rounding'!$C$132=$B51,+'[2]Rounding'!E$132,0)+IF(+'[2]Rounding'!$C$133=$B51,+'[2]Rounding'!E$133,0)</f>
        <v>121.41109</v>
      </c>
      <c r="F51" s="24"/>
      <c r="G51" s="57">
        <f>+'[2]Income-2022-leva'!G51/1000+IF(+'[2]Rounding'!$G$131=$B51,+'[2]Rounding'!H$131,0)+IF(+'[2]Rounding'!$G$132=$B51,+'[2]Rounding'!H$132,0)+IF(+'[2]Rounding'!$G$133=$B51,+'[2]Rounding'!H$133,0)</f>
        <v>0.9305</v>
      </c>
      <c r="H51" s="58">
        <f>+'[2]Income-2022-leva'!H51/1000+IF(+'[2]Rounding'!$G$131=$B51,+'[2]Rounding'!I$131,0)+IF(+'[2]Rounding'!$G$132=$B51,+'[2]Rounding'!I$132,0)+IF(+'[2]Rounding'!$G$133=$B51,+'[2]Rounding'!I$133,0)</f>
        <v>1.44821</v>
      </c>
      <c r="I51" s="24"/>
      <c r="J51" s="57">
        <f>+'[2]Income-2022-leva'!J51/1000+IF(+'[2]Rounding'!$K$131=$B51,+'[2]Rounding'!L$131,0)+IF(+'[2]Rounding'!$K$132=$B51,+'[2]Rounding'!L$132,0)+IF(+'[2]Rounding'!$K$133=$B51,+'[2]Rounding'!L$133,0)</f>
        <v>0</v>
      </c>
      <c r="K51" s="58">
        <f>+'[2]Income-2022-leva'!K51/1000+IF(+'[2]Rounding'!$K$131=$B51,+'[2]Rounding'!M$131,0)+IF(+'[2]Rounding'!$K$132=$B51,+'[2]Rounding'!M$132,0)+IF(+'[2]Rounding'!$K$133=$B51,+'[2]Rounding'!M$133,0)</f>
        <v>0</v>
      </c>
      <c r="L51" s="24"/>
      <c r="M51" s="57">
        <f>++D51+G51+J51+IF(+'[2]Rounding'!$O$131=$B51,+'[2]Rounding'!P$131,0)+IF(+'[2]Rounding'!$O$132=$B51,+'[2]Rounding'!P$132,0)+IF(+'[2]Rounding'!$O$133=$B51,+'[2]Rounding'!P$133,0)</f>
        <v>33.38892</v>
      </c>
      <c r="N51" s="58">
        <f>++E51+H51+K51+IF(+'[2]Rounding'!$O$131=$B51,+'[2]Rounding'!Q$131,0)+IF(+'[2]Rounding'!$O$132=$B51,+'[2]Rounding'!Q$132,0)+IF(+'[2]Rounding'!$O$133=$B51,+'[2]Rounding'!Q$133,0)</f>
        <v>122.8593</v>
      </c>
      <c r="O51" s="127"/>
      <c r="P51" s="185"/>
      <c r="Q51" s="186"/>
    </row>
    <row r="52" spans="1:17" ht="15">
      <c r="A52" s="10" t="s">
        <v>57</v>
      </c>
      <c r="B52" s="11">
        <v>611</v>
      </c>
      <c r="C52" s="24"/>
      <c r="D52" s="59">
        <f>+'[2]Income-2022-leva'!D52/1000+IF(+'[2]Rounding'!$C$131=$B52,+'[2]Rounding'!D$131,0)+IF(+'[2]Rounding'!$C$132=$B52,+'[2]Rounding'!D$132,0)+IF(+'[2]Rounding'!$C$133=$B52,+'[2]Rounding'!D$133,0)</f>
        <v>0</v>
      </c>
      <c r="E52" s="60">
        <f>+'[2]Income-2022-leva'!E52/1000+IF(+'[2]Rounding'!$C$131=$B52,+'[2]Rounding'!E$131,0)+IF(+'[2]Rounding'!$C$132=$B52,+'[2]Rounding'!E$132,0)+IF(+'[2]Rounding'!$C$133=$B52,+'[2]Rounding'!E$133,0)</f>
        <v>0</v>
      </c>
      <c r="F52" s="24"/>
      <c r="G52" s="59">
        <f>+'[2]Income-2022-leva'!G52/1000+IF(+'[2]Rounding'!$G$131=$B52,+'[2]Rounding'!H$131,0)+IF(+'[2]Rounding'!$G$132=$B52,+'[2]Rounding'!H$132,0)+IF(+'[2]Rounding'!$G$133=$B52,+'[2]Rounding'!H$133,0)</f>
        <v>0</v>
      </c>
      <c r="H52" s="60">
        <f>+'[2]Income-2022-leva'!H52/1000+IF(+'[2]Rounding'!$G$131=$B52,+'[2]Rounding'!I$131,0)+IF(+'[2]Rounding'!$G$132=$B52,+'[2]Rounding'!I$132,0)+IF(+'[2]Rounding'!$G$133=$B52,+'[2]Rounding'!I$133,0)</f>
        <v>0</v>
      </c>
      <c r="I52" s="24"/>
      <c r="J52" s="59">
        <f>+'[2]Income-2022-leva'!J52/1000+IF(+'[2]Rounding'!$K$131=$B52,+'[2]Rounding'!L$131,0)+IF(+'[2]Rounding'!$K$132=$B52,+'[2]Rounding'!L$132,0)+IF(+'[2]Rounding'!$K$133=$B52,+'[2]Rounding'!L$133,0)</f>
        <v>0</v>
      </c>
      <c r="K52" s="60">
        <f>+'[2]Income-2022-leva'!K52/1000+IF(+'[2]Rounding'!$K$131=$B52,+'[2]Rounding'!M$131,0)+IF(+'[2]Rounding'!$K$132=$B52,+'[2]Rounding'!M$132,0)+IF(+'[2]Rounding'!$K$133=$B52,+'[2]Rounding'!M$133,0)</f>
        <v>0</v>
      </c>
      <c r="L52" s="24"/>
      <c r="M52" s="59">
        <f>++D52+G52+J52+IF(+'[2]Rounding'!$O$131=$B52,+'[2]Rounding'!P$131,0)+IF(+'[2]Rounding'!$O$132=$B52,+'[2]Rounding'!P$132,0)+IF(+'[2]Rounding'!$O$133=$B52,+'[2]Rounding'!P$133,0)</f>
        <v>0</v>
      </c>
      <c r="N52" s="60">
        <f>++E52+H52+K52+IF(+'[2]Rounding'!$O$131=$B52,+'[2]Rounding'!Q$131,0)+IF(+'[2]Rounding'!$O$132=$B52,+'[2]Rounding'!Q$132,0)+IF(+'[2]Rounding'!$O$133=$B52,+'[2]Rounding'!Q$133,0)</f>
        <v>0</v>
      </c>
      <c r="O52" s="127"/>
      <c r="P52" s="179" t="s">
        <v>121</v>
      </c>
      <c r="Q52" s="180" t="s">
        <v>121</v>
      </c>
    </row>
    <row r="53" spans="1:17" ht="15">
      <c r="A53" s="31" t="s">
        <v>30</v>
      </c>
      <c r="B53" s="32">
        <v>610</v>
      </c>
      <c r="C53" s="24"/>
      <c r="D53" s="69">
        <f>+SUM(D43:D52)</f>
        <v>23931.02998</v>
      </c>
      <c r="E53" s="70">
        <f>+SUM(E43:E52)</f>
        <v>29738.039780000006</v>
      </c>
      <c r="F53" s="24"/>
      <c r="G53" s="69">
        <f>+SUM(G43:G52)</f>
        <v>118.82160999999998</v>
      </c>
      <c r="H53" s="70">
        <f>+SUM(H43:H52)</f>
        <v>90.52328</v>
      </c>
      <c r="I53" s="24"/>
      <c r="J53" s="69">
        <f>+SUM(J43:J52)</f>
        <v>1636.691</v>
      </c>
      <c r="K53" s="70">
        <f>+SUM(K43:K52)</f>
        <v>2317.2452999999996</v>
      </c>
      <c r="L53" s="24"/>
      <c r="M53" s="69">
        <f>+SUM(M43:M52)</f>
        <v>25686.54259</v>
      </c>
      <c r="N53" s="70">
        <f>+SUM(N43:N52)</f>
        <v>32145.808360000003</v>
      </c>
      <c r="O53" s="127"/>
      <c r="P53" s="187">
        <f>+SUM(P48:P51)</f>
        <v>0</v>
      </c>
      <c r="Q53" s="187">
        <f>+SUM(Q48:Q51)</f>
        <v>0</v>
      </c>
    </row>
    <row r="54" spans="1:17" ht="15">
      <c r="A54" s="4" t="s">
        <v>58</v>
      </c>
      <c r="B54" s="5"/>
      <c r="C54" s="24"/>
      <c r="D54" s="63"/>
      <c r="E54" s="64"/>
      <c r="F54" s="24"/>
      <c r="G54" s="63"/>
      <c r="H54" s="64"/>
      <c r="I54" s="24"/>
      <c r="J54" s="63"/>
      <c r="K54" s="64"/>
      <c r="L54" s="24"/>
      <c r="M54" s="63"/>
      <c r="N54" s="64"/>
      <c r="O54" s="127"/>
      <c r="P54" s="212" t="str">
        <f>+'[2]Income-2022-leva'!P54:Q54</f>
        <v>O K</v>
      </c>
      <c r="Q54" s="212"/>
    </row>
    <row r="55" spans="1:17" ht="15">
      <c r="A55" s="8" t="s">
        <v>59</v>
      </c>
      <c r="B55" s="9">
        <v>621</v>
      </c>
      <c r="C55" s="24"/>
      <c r="D55" s="57">
        <f>+'[2]Income-2022-leva'!D55/1000+IF(+'[2]Rounding'!$C$131=$B55,+'[2]Rounding'!D$131,0)+IF(+'[2]Rounding'!$C$132=$B55,+'[2]Rounding'!D$132,0)+IF(+'[2]Rounding'!$C$133=$B55,+'[2]Rounding'!D$133,0)</f>
        <v>0</v>
      </c>
      <c r="E55" s="58">
        <f>+'[2]Income-2022-leva'!E55/1000+IF(+'[2]Rounding'!$C$131=$B55,+'[2]Rounding'!E$131,0)+IF(+'[2]Rounding'!$C$132=$B55,+'[2]Rounding'!E$132,0)+IF(+'[2]Rounding'!$C$133=$B55,+'[2]Rounding'!E$133,0)</f>
        <v>0</v>
      </c>
      <c r="F55" s="24"/>
      <c r="G55" s="57">
        <f>+'[2]Income-2022-leva'!G55/1000+IF(+'[2]Rounding'!$G$131=$B55,+'[2]Rounding'!H$131,0)+IF(+'[2]Rounding'!$G$132=$B55,+'[2]Rounding'!H$132,0)+IF(+'[2]Rounding'!$G$133=$B55,+'[2]Rounding'!H$133,0)</f>
        <v>0</v>
      </c>
      <c r="H55" s="58">
        <f>+'[2]Income-2022-leva'!H55/1000+IF(+'[2]Rounding'!$G$131=$B55,+'[2]Rounding'!I$131,0)+IF(+'[2]Rounding'!$G$132=$B55,+'[2]Rounding'!I$132,0)+IF(+'[2]Rounding'!$G$133=$B55,+'[2]Rounding'!I$133,0)</f>
        <v>0</v>
      </c>
      <c r="I55" s="24"/>
      <c r="J55" s="57">
        <f>+'[2]Income-2022-leva'!J55/1000+IF(+'[2]Rounding'!$K$131=$B55,+'[2]Rounding'!L$131,0)+IF(+'[2]Rounding'!$K$132=$B55,+'[2]Rounding'!L$132,0)+IF(+'[2]Rounding'!$K$133=$B55,+'[2]Rounding'!L$133,0)</f>
        <v>0</v>
      </c>
      <c r="K55" s="58">
        <f>+'[2]Income-2022-leva'!K55/1000+IF(+'[2]Rounding'!$K$131=$B55,+'[2]Rounding'!M$131,0)+IF(+'[2]Rounding'!$K$132=$B55,+'[2]Rounding'!M$132,0)+IF(+'[2]Rounding'!$K$133=$B55,+'[2]Rounding'!M$133,0)</f>
        <v>0</v>
      </c>
      <c r="L55" s="24"/>
      <c r="M55" s="57">
        <f>++D55+G55+J55+IF(+'[2]Rounding'!$O$131=$B55,+'[2]Rounding'!P$131,0)+IF(+'[2]Rounding'!$O$132=$B55,+'[2]Rounding'!P$132,0)+IF(+'[2]Rounding'!$O$133=$B55,+'[2]Rounding'!P$133,0)</f>
        <v>0</v>
      </c>
      <c r="N55" s="58">
        <f>++E55+H55+K55+IF(+'[2]Rounding'!$O$131=$B55,+'[2]Rounding'!Q$131,0)+IF(+'[2]Rounding'!$O$132=$B55,+'[2]Rounding'!Q$132,0)+IF(+'[2]Rounding'!$O$133=$B55,+'[2]Rounding'!Q$133,0)</f>
        <v>0</v>
      </c>
      <c r="O55" s="127"/>
      <c r="P55" s="207" t="str">
        <f>+'[2]Income-2022-leva'!P55:Q55</f>
        <v>O K</v>
      </c>
      <c r="Q55" s="207"/>
    </row>
    <row r="56" spans="1:17" ht="15">
      <c r="A56" s="8" t="s">
        <v>60</v>
      </c>
      <c r="B56" s="9">
        <f>1+B55</f>
        <v>622</v>
      </c>
      <c r="C56" s="24"/>
      <c r="D56" s="57">
        <f>+'[2]Income-2022-leva'!D56/1000+IF(+'[2]Rounding'!$C$131=$B56,+'[2]Rounding'!D$131,0)+IF(+'[2]Rounding'!$C$132=$B56,+'[2]Rounding'!D$132,0)+IF(+'[2]Rounding'!$C$133=$B56,+'[2]Rounding'!D$133,0)</f>
        <v>22.370900000000002</v>
      </c>
      <c r="E56" s="58">
        <f>+'[2]Income-2022-leva'!E56/1000+IF(+'[2]Rounding'!$C$131=$B56,+'[2]Rounding'!E$131,0)+IF(+'[2]Rounding'!$C$132=$B56,+'[2]Rounding'!E$132,0)+IF(+'[2]Rounding'!$C$133=$B56,+'[2]Rounding'!E$133,0)</f>
        <v>210.52720000000002</v>
      </c>
      <c r="F56" s="24"/>
      <c r="G56" s="57">
        <f>+'[2]Income-2022-leva'!G56/1000+IF(+'[2]Rounding'!$G$131=$B56,+'[2]Rounding'!H$131,0)+IF(+'[2]Rounding'!$G$132=$B56,+'[2]Rounding'!H$132,0)+IF(+'[2]Rounding'!$G$133=$B56,+'[2]Rounding'!H$133,0)</f>
        <v>0</v>
      </c>
      <c r="H56" s="58">
        <f>+'[2]Income-2022-leva'!H56/1000+IF(+'[2]Rounding'!$G$131=$B56,+'[2]Rounding'!I$131,0)+IF(+'[2]Rounding'!$G$132=$B56,+'[2]Rounding'!I$132,0)+IF(+'[2]Rounding'!$G$133=$B56,+'[2]Rounding'!I$133,0)</f>
        <v>0</v>
      </c>
      <c r="I56" s="24"/>
      <c r="J56" s="57">
        <f>+'[2]Income-2022-leva'!J56/1000+IF(+'[2]Rounding'!$K$131=$B56,+'[2]Rounding'!L$131,0)+IF(+'[2]Rounding'!$K$132=$B56,+'[2]Rounding'!L$132,0)+IF(+'[2]Rounding'!$K$133=$B56,+'[2]Rounding'!L$133,0)</f>
        <v>0</v>
      </c>
      <c r="K56" s="58">
        <f>+'[2]Income-2022-leva'!K56/1000+IF(+'[2]Rounding'!$K$131=$B56,+'[2]Rounding'!M$131,0)+IF(+'[2]Rounding'!$K$132=$B56,+'[2]Rounding'!M$132,0)+IF(+'[2]Rounding'!$K$133=$B56,+'[2]Rounding'!M$133,0)</f>
        <v>0</v>
      </c>
      <c r="L56" s="24"/>
      <c r="M56" s="57">
        <f>++D56+G56+J56+IF(+'[2]Rounding'!$O$131=$B56,+'[2]Rounding'!P$131,0)+IF(+'[2]Rounding'!$O$132=$B56,+'[2]Rounding'!P$132,0)+IF(+'[2]Rounding'!$O$133=$B56,+'[2]Rounding'!P$133,0)</f>
        <v>22.370900000000002</v>
      </c>
      <c r="N56" s="58">
        <f>++E56+H56+K56+IF(+'[2]Rounding'!$O$131=$B56,+'[2]Rounding'!Q$131,0)+IF(+'[2]Rounding'!$O$132=$B56,+'[2]Rounding'!Q$132,0)+IF(+'[2]Rounding'!$O$133=$B56,+'[2]Rounding'!Q$133,0)</f>
        <v>210.52720000000002</v>
      </c>
      <c r="O56" s="127"/>
      <c r="P56" s="127"/>
      <c r="Q56" s="127"/>
    </row>
    <row r="57" spans="1:17" ht="15">
      <c r="A57" s="10" t="s">
        <v>61</v>
      </c>
      <c r="B57" s="11">
        <f>1+B56</f>
        <v>623</v>
      </c>
      <c r="C57" s="24"/>
      <c r="D57" s="59">
        <f>+'[2]Income-2022-leva'!D57/1000+IF(+'[2]Rounding'!$C$131=$B57,+'[2]Rounding'!D$131,0)+IF(+'[2]Rounding'!$C$132=$B57,+'[2]Rounding'!D$132,0)+IF(+'[2]Rounding'!$C$133=$B57,+'[2]Rounding'!D$133,0)</f>
        <v>0</v>
      </c>
      <c r="E57" s="60">
        <f>+'[2]Income-2022-leva'!E57/1000+IF(+'[2]Rounding'!$C$131=$B57,+'[2]Rounding'!E$131,0)+IF(+'[2]Rounding'!$C$132=$B57,+'[2]Rounding'!E$132,0)+IF(+'[2]Rounding'!$C$133=$B57,+'[2]Rounding'!E$133,0)</f>
        <v>0</v>
      </c>
      <c r="F57" s="24"/>
      <c r="G57" s="59">
        <f>+'[2]Income-2022-leva'!G57/1000+IF(+'[2]Rounding'!$G$131=$B57,+'[2]Rounding'!H$131,0)+IF(+'[2]Rounding'!$G$132=$B57,+'[2]Rounding'!H$132,0)+IF(+'[2]Rounding'!$G$133=$B57,+'[2]Rounding'!H$133,0)</f>
        <v>0</v>
      </c>
      <c r="H57" s="60">
        <f>+'[2]Income-2022-leva'!H57/1000+IF(+'[2]Rounding'!$G$131=$B57,+'[2]Rounding'!I$131,0)+IF(+'[2]Rounding'!$G$132=$B57,+'[2]Rounding'!I$132,0)+IF(+'[2]Rounding'!$G$133=$B57,+'[2]Rounding'!I$133,0)</f>
        <v>0</v>
      </c>
      <c r="I57" s="24"/>
      <c r="J57" s="59">
        <f>+'[2]Income-2022-leva'!J57/1000+IF(+'[2]Rounding'!$K$131=$B57,+'[2]Rounding'!L$131,0)+IF(+'[2]Rounding'!$K$132=$B57,+'[2]Rounding'!L$132,0)+IF(+'[2]Rounding'!$K$133=$B57,+'[2]Rounding'!L$133,0)</f>
        <v>0</v>
      </c>
      <c r="K57" s="60">
        <f>+'[2]Income-2022-leva'!K57/1000+IF(+'[2]Rounding'!$K$131=$B57,+'[2]Rounding'!M$131,0)+IF(+'[2]Rounding'!$K$132=$B57,+'[2]Rounding'!M$132,0)+IF(+'[2]Rounding'!$K$133=$B57,+'[2]Rounding'!M$133,0)</f>
        <v>0</v>
      </c>
      <c r="L57" s="24"/>
      <c r="M57" s="59">
        <f>++D57+G57+J57+IF(+'[2]Rounding'!$O$131=$B57,+'[2]Rounding'!P$131,0)+IF(+'[2]Rounding'!$O$132=$B57,+'[2]Rounding'!P$132,0)+IF(+'[2]Rounding'!$O$133=$B57,+'[2]Rounding'!P$133,0)</f>
        <v>0</v>
      </c>
      <c r="N57" s="60">
        <f>++E57+H57+K57+IF(+'[2]Rounding'!$O$131=$B57,+'[2]Rounding'!Q$131,0)+IF(+'[2]Rounding'!$O$132=$B57,+'[2]Rounding'!Q$132,0)+IF(+'[2]Rounding'!$O$133=$B57,+'[2]Rounding'!Q$133,0)</f>
        <v>0</v>
      </c>
      <c r="O57" s="127"/>
      <c r="P57" s="127"/>
      <c r="Q57" s="127"/>
    </row>
    <row r="58" spans="1:17" ht="15">
      <c r="A58" s="31" t="s">
        <v>35</v>
      </c>
      <c r="B58" s="32">
        <v>620</v>
      </c>
      <c r="C58" s="24"/>
      <c r="D58" s="69">
        <f>+SUM(D55:D57)</f>
        <v>22.370900000000002</v>
      </c>
      <c r="E58" s="70">
        <f>+SUM(E55:E57)</f>
        <v>210.52720000000002</v>
      </c>
      <c r="F58" s="24"/>
      <c r="G58" s="69">
        <f>+SUM(G55:G57)</f>
        <v>0</v>
      </c>
      <c r="H58" s="70">
        <f>+SUM(H55:H57)</f>
        <v>0</v>
      </c>
      <c r="I58" s="24"/>
      <c r="J58" s="69">
        <f>+SUM(J55:J57)</f>
        <v>0</v>
      </c>
      <c r="K58" s="70">
        <f>+SUM(K55:K57)</f>
        <v>0</v>
      </c>
      <c r="L58" s="24"/>
      <c r="M58" s="69">
        <f>+SUM(M55:M57)</f>
        <v>22.370900000000002</v>
      </c>
      <c r="N58" s="70">
        <f>+SUM(N55:N57)</f>
        <v>210.52720000000002</v>
      </c>
      <c r="O58" s="127"/>
      <c r="P58" s="127"/>
      <c r="Q58" s="127"/>
    </row>
    <row r="59" spans="1:17" ht="15">
      <c r="A59" s="4" t="s">
        <v>62</v>
      </c>
      <c r="B59" s="5"/>
      <c r="C59" s="24"/>
      <c r="D59" s="63"/>
      <c r="E59" s="64"/>
      <c r="F59" s="24"/>
      <c r="G59" s="63"/>
      <c r="H59" s="64"/>
      <c r="I59" s="24"/>
      <c r="J59" s="63"/>
      <c r="K59" s="64"/>
      <c r="L59" s="24"/>
      <c r="M59" s="63"/>
      <c r="N59" s="64"/>
      <c r="O59" s="127"/>
      <c r="P59" s="127"/>
      <c r="Q59" s="127"/>
    </row>
    <row r="60" spans="1:17" ht="15">
      <c r="A60" s="8" t="s">
        <v>63</v>
      </c>
      <c r="B60" s="9">
        <v>631</v>
      </c>
      <c r="C60" s="24"/>
      <c r="D60" s="57">
        <f>+'[2]Income-2022-leva'!D60/1000+IF(+'[2]Rounding'!$C$131=$B60,+'[2]Rounding'!D$131,0)+IF(+'[2]Rounding'!$C$132=$B60,+'[2]Rounding'!D$132,0)+IF(+'[2]Rounding'!$C$133=$B60,+'[2]Rounding'!D$133,0)</f>
        <v>0</v>
      </c>
      <c r="E60" s="58">
        <f>+'[2]Income-2022-leva'!E60/1000+IF(+'[2]Rounding'!$C$131=$B60,+'[2]Rounding'!E$131,0)+IF(+'[2]Rounding'!$C$132=$B60,+'[2]Rounding'!E$132,0)+IF(+'[2]Rounding'!$C$133=$B60,+'[2]Rounding'!E$133,0)</f>
        <v>0</v>
      </c>
      <c r="F60" s="24"/>
      <c r="G60" s="57">
        <f>+'[2]Income-2022-leva'!G60/1000+IF(+'[2]Rounding'!$G$131=$B60,+'[2]Rounding'!H$131,0)+IF(+'[2]Rounding'!$G$132=$B60,+'[2]Rounding'!H$132,0)+IF(+'[2]Rounding'!$G$133=$B60,+'[2]Rounding'!H$133,0)</f>
        <v>0</v>
      </c>
      <c r="H60" s="58">
        <f>+'[2]Income-2022-leva'!H60/1000+IF(+'[2]Rounding'!$G$131=$B60,+'[2]Rounding'!I$131,0)+IF(+'[2]Rounding'!$G$132=$B60,+'[2]Rounding'!I$132,0)+IF(+'[2]Rounding'!$G$133=$B60,+'[2]Rounding'!I$133,0)</f>
        <v>0</v>
      </c>
      <c r="I60" s="24"/>
      <c r="J60" s="57">
        <f>+'[2]Income-2022-leva'!J60/1000+IF(+'[2]Rounding'!$K$131=$B60,+'[2]Rounding'!L$131,0)+IF(+'[2]Rounding'!$K$132=$B60,+'[2]Rounding'!L$132,0)+IF(+'[2]Rounding'!$K$133=$B60,+'[2]Rounding'!L$133,0)</f>
        <v>0</v>
      </c>
      <c r="K60" s="58">
        <f>+'[2]Income-2022-leva'!K60/1000+IF(+'[2]Rounding'!$K$131=$B60,+'[2]Rounding'!M$131,0)+IF(+'[2]Rounding'!$K$132=$B60,+'[2]Rounding'!M$132,0)+IF(+'[2]Rounding'!$K$133=$B60,+'[2]Rounding'!M$133,0)</f>
        <v>0</v>
      </c>
      <c r="L60" s="24"/>
      <c r="M60" s="57">
        <f>++D60+G60+J60+IF(+'[2]Rounding'!$O$131=$B60,+'[2]Rounding'!P$131,0)+IF(+'[2]Rounding'!$O$132=$B60,+'[2]Rounding'!P$132,0)+IF(+'[2]Rounding'!$O$133=$B60,+'[2]Rounding'!P$133,0)</f>
        <v>0</v>
      </c>
      <c r="N60" s="58">
        <f>++E60+H60+K60+IF(+'[2]Rounding'!$O$131=$B60,+'[2]Rounding'!Q$131,0)+IF(+'[2]Rounding'!$O$132=$B60,+'[2]Rounding'!Q$132,0)+IF(+'[2]Rounding'!$O$133=$B60,+'[2]Rounding'!Q$133,0)</f>
        <v>0</v>
      </c>
      <c r="O60" s="127"/>
      <c r="P60" s="127"/>
      <c r="Q60" s="127"/>
    </row>
    <row r="61" spans="1:17" ht="15">
      <c r="A61" s="10" t="s">
        <v>64</v>
      </c>
      <c r="B61" s="9">
        <v>632</v>
      </c>
      <c r="C61" s="24"/>
      <c r="D61" s="59">
        <f>+'[2]Income-2022-leva'!D61/1000+IF(+'[2]Rounding'!$C$131=$B61,+'[2]Rounding'!D$131,0)+IF(+'[2]Rounding'!$C$132=$B61,+'[2]Rounding'!D$132,0)+IF(+'[2]Rounding'!$C$133=$B61,+'[2]Rounding'!D$133,0)</f>
        <v>0</v>
      </c>
      <c r="E61" s="60">
        <f>+'[2]Income-2022-leva'!E61/1000+IF(+'[2]Rounding'!$C$131=$B61,+'[2]Rounding'!E$131,0)+IF(+'[2]Rounding'!$C$132=$B61,+'[2]Rounding'!E$132,0)+IF(+'[2]Rounding'!$C$133=$B61,+'[2]Rounding'!E$133,0)</f>
        <v>0</v>
      </c>
      <c r="F61" s="24"/>
      <c r="G61" s="59">
        <f>+'[2]Income-2022-leva'!G61/1000+IF(+'[2]Rounding'!$G$131=$B61,+'[2]Rounding'!H$131,0)+IF(+'[2]Rounding'!$G$132=$B61,+'[2]Rounding'!H$132,0)+IF(+'[2]Rounding'!$G$133=$B61,+'[2]Rounding'!H$133,0)</f>
        <v>0</v>
      </c>
      <c r="H61" s="60">
        <f>+'[2]Income-2022-leva'!H61/1000+IF(+'[2]Rounding'!$G$131=$B61,+'[2]Rounding'!I$131,0)+IF(+'[2]Rounding'!$G$132=$B61,+'[2]Rounding'!I$132,0)+IF(+'[2]Rounding'!$G$133=$B61,+'[2]Rounding'!I$133,0)</f>
        <v>0</v>
      </c>
      <c r="I61" s="24"/>
      <c r="J61" s="59">
        <f>+'[2]Income-2022-leva'!J61/1000+IF(+'[2]Rounding'!$K$131=$B61,+'[2]Rounding'!L$131,0)+IF(+'[2]Rounding'!$K$132=$B61,+'[2]Rounding'!L$132,0)+IF(+'[2]Rounding'!$K$133=$B61,+'[2]Rounding'!L$133,0)</f>
        <v>0</v>
      </c>
      <c r="K61" s="60">
        <f>+'[2]Income-2022-leva'!K61/1000+IF(+'[2]Rounding'!$K$131=$B61,+'[2]Rounding'!M$131,0)+IF(+'[2]Rounding'!$K$132=$B61,+'[2]Rounding'!M$132,0)+IF(+'[2]Rounding'!$K$133=$B61,+'[2]Rounding'!M$133,0)</f>
        <v>0</v>
      </c>
      <c r="L61" s="24"/>
      <c r="M61" s="59">
        <f>++D61+G61+J61+IF(+'[2]Rounding'!$O$131=$B61,+'[2]Rounding'!P$131,0)+IF(+'[2]Rounding'!$O$132=$B61,+'[2]Rounding'!P$132,0)+IF(+'[2]Rounding'!$O$133=$B61,+'[2]Rounding'!P$133,0)</f>
        <v>0</v>
      </c>
      <c r="N61" s="60">
        <f>++E61+H61+K61+IF(+'[2]Rounding'!$O$131=$B61,+'[2]Rounding'!Q$131,0)+IF(+'[2]Rounding'!$O$132=$B61,+'[2]Rounding'!Q$132,0)+IF(+'[2]Rounding'!$O$133=$B61,+'[2]Rounding'!Q$133,0)</f>
        <v>0</v>
      </c>
      <c r="O61" s="127"/>
      <c r="P61" s="127"/>
      <c r="Q61" s="127"/>
    </row>
    <row r="62" spans="1:17" ht="15">
      <c r="A62" s="31" t="s">
        <v>65</v>
      </c>
      <c r="B62" s="32">
        <v>630</v>
      </c>
      <c r="C62" s="24"/>
      <c r="D62" s="69">
        <f>++SUM(D60:D61)</f>
        <v>0</v>
      </c>
      <c r="E62" s="70">
        <f>++SUM(E60:E61)</f>
        <v>0</v>
      </c>
      <c r="F62" s="24"/>
      <c r="G62" s="69">
        <f>++SUM(G60:G61)</f>
        <v>0</v>
      </c>
      <c r="H62" s="70">
        <f>++SUM(H60:H61)</f>
        <v>0</v>
      </c>
      <c r="I62" s="24"/>
      <c r="J62" s="69">
        <f>++SUM(J60:J61)</f>
        <v>0</v>
      </c>
      <c r="K62" s="70">
        <f>++SUM(K60:K61)</f>
        <v>0</v>
      </c>
      <c r="L62" s="24"/>
      <c r="M62" s="69">
        <f>++SUM(M60:M61)</f>
        <v>0</v>
      </c>
      <c r="N62" s="70">
        <f>++SUM(N60:N61)</f>
        <v>0</v>
      </c>
      <c r="O62" s="127"/>
      <c r="P62" s="127"/>
      <c r="Q62" s="127"/>
    </row>
    <row r="63" spans="1:17" ht="15">
      <c r="A63" s="4" t="s">
        <v>66</v>
      </c>
      <c r="B63" s="5"/>
      <c r="C63" s="24"/>
      <c r="D63" s="63"/>
      <c r="E63" s="64"/>
      <c r="F63" s="24"/>
      <c r="G63" s="63"/>
      <c r="H63" s="64"/>
      <c r="I63" s="24"/>
      <c r="J63" s="63"/>
      <c r="K63" s="64"/>
      <c r="L63" s="24"/>
      <c r="M63" s="63"/>
      <c r="N63" s="64"/>
      <c r="O63" s="127"/>
      <c r="P63" s="127"/>
      <c r="Q63" s="127"/>
    </row>
    <row r="64" spans="1:17" ht="15">
      <c r="A64" s="8" t="s">
        <v>67</v>
      </c>
      <c r="B64" s="9">
        <v>641</v>
      </c>
      <c r="C64" s="24"/>
      <c r="D64" s="57">
        <f>+'[2]Income-2022-leva'!D64/1000+IF(+'[2]Rounding'!$C$131=$B64,+'[2]Rounding'!D$131,0)+IF(+'[2]Rounding'!$C$132=$B64,+'[2]Rounding'!D$132,0)+IF(+'[2]Rounding'!$C$133=$B64,+'[2]Rounding'!D$133,0)</f>
        <v>1006.45037</v>
      </c>
      <c r="E64" s="58">
        <f>+'[2]Income-2022-leva'!E64/1000+IF(+'[2]Rounding'!$C$131=$B64,+'[2]Rounding'!E$131,0)+IF(+'[2]Rounding'!$C$132=$B64,+'[2]Rounding'!E$132,0)+IF(+'[2]Rounding'!$C$133=$B64,+'[2]Rounding'!E$133,0)</f>
        <v>1315.69992</v>
      </c>
      <c r="F64" s="24"/>
      <c r="G64" s="57">
        <f>+'[2]Income-2022-leva'!G64/1000+IF(+'[2]Rounding'!$G$131=$B64,+'[2]Rounding'!H$131,0)+IF(+'[2]Rounding'!$G$132=$B64,+'[2]Rounding'!H$132,0)+IF(+'[2]Rounding'!$G$133=$B64,+'[2]Rounding'!H$133,0)</f>
        <v>600.42034</v>
      </c>
      <c r="H64" s="58">
        <f>+'[2]Income-2022-leva'!H64/1000+IF(+'[2]Rounding'!$G$131=$B64,+'[2]Rounding'!I$131,0)+IF(+'[2]Rounding'!$G$132=$B64,+'[2]Rounding'!I$132,0)+IF(+'[2]Rounding'!$G$133=$B64,+'[2]Rounding'!I$133,0)</f>
        <v>345.20746999999994</v>
      </c>
      <c r="I64" s="24"/>
      <c r="J64" s="57">
        <f>+'[2]Income-2022-leva'!J64/1000+IF(+'[2]Rounding'!$K$131=$B64,+'[2]Rounding'!L$131,0)+IF(+'[2]Rounding'!$K$132=$B64,+'[2]Rounding'!L$132,0)+IF(+'[2]Rounding'!$K$133=$B64,+'[2]Rounding'!L$133,0)</f>
        <v>0</v>
      </c>
      <c r="K64" s="58">
        <f>+'[2]Income-2022-leva'!K64/1000+IF(+'[2]Rounding'!$K$131=$B64,+'[2]Rounding'!M$131,0)+IF(+'[2]Rounding'!$K$132=$B64,+'[2]Rounding'!M$132,0)+IF(+'[2]Rounding'!$K$133=$B64,+'[2]Rounding'!M$133,0)</f>
        <v>0</v>
      </c>
      <c r="L64" s="24"/>
      <c r="M64" s="57">
        <f>++D64+G64+J64+IF(+'[2]Rounding'!$O$131=$B64,+'[2]Rounding'!P$131,0)+IF(+'[2]Rounding'!$O$132=$B64,+'[2]Rounding'!P$132,0)+IF(+'[2]Rounding'!$O$133=$B64,+'[2]Rounding'!P$133,0)</f>
        <v>1606.8707100000001</v>
      </c>
      <c r="N64" s="58">
        <f>++E64+H64+K64+IF(+'[2]Rounding'!$O$131=$B64,+'[2]Rounding'!Q$131,0)+IF(+'[2]Rounding'!$O$132=$B64,+'[2]Rounding'!Q$132,0)+IF(+'[2]Rounding'!$O$133=$B64,+'[2]Rounding'!Q$133,0)</f>
        <v>1660.9073899999999</v>
      </c>
      <c r="O64" s="127"/>
      <c r="P64" s="127"/>
      <c r="Q64" s="127"/>
    </row>
    <row r="65" spans="1:17" ht="15">
      <c r="A65" s="8" t="s">
        <v>68</v>
      </c>
      <c r="B65" s="9">
        <f>1+B64</f>
        <v>642</v>
      </c>
      <c r="C65" s="24"/>
      <c r="D65" s="57">
        <f>+'[2]Income-2022-leva'!D65/1000+IF(+'[2]Rounding'!$C$131=$B65,+'[2]Rounding'!D$131,0)+IF(+'[2]Rounding'!$C$132=$B65,+'[2]Rounding'!D$132,0)+IF(+'[2]Rounding'!$C$133=$B65,+'[2]Rounding'!D$133,0)</f>
        <v>0</v>
      </c>
      <c r="E65" s="58">
        <f>+'[2]Income-2022-leva'!E65/1000+IF(+'[2]Rounding'!$C$131=$B65,+'[2]Rounding'!E$131,0)+IF(+'[2]Rounding'!$C$132=$B65,+'[2]Rounding'!E$132,0)+IF(+'[2]Rounding'!$C$133=$B65,+'[2]Rounding'!E$133,0)</f>
        <v>0</v>
      </c>
      <c r="F65" s="24"/>
      <c r="G65" s="57">
        <f>+'[2]Income-2022-leva'!G65/1000+IF(+'[2]Rounding'!$G$131=$B65,+'[2]Rounding'!H$131,0)+IF(+'[2]Rounding'!$G$132=$B65,+'[2]Rounding'!H$132,0)+IF(+'[2]Rounding'!$G$133=$B65,+'[2]Rounding'!H$133,0)</f>
        <v>0</v>
      </c>
      <c r="H65" s="58">
        <f>+'[2]Income-2022-leva'!H65/1000+IF(+'[2]Rounding'!$G$131=$B65,+'[2]Rounding'!I$131,0)+IF(+'[2]Rounding'!$G$132=$B65,+'[2]Rounding'!I$132,0)+IF(+'[2]Rounding'!$G$133=$B65,+'[2]Rounding'!I$133,0)</f>
        <v>0</v>
      </c>
      <c r="I65" s="24"/>
      <c r="J65" s="57">
        <f>+'[2]Income-2022-leva'!J65/1000+IF(+'[2]Rounding'!$K$131=$B65,+'[2]Rounding'!L$131,0)+IF(+'[2]Rounding'!$K$132=$B65,+'[2]Rounding'!L$132,0)+IF(+'[2]Rounding'!$K$133=$B65,+'[2]Rounding'!L$133,0)</f>
        <v>0</v>
      </c>
      <c r="K65" s="58">
        <f>+'[2]Income-2022-leva'!K65/1000+IF(+'[2]Rounding'!$K$131=$B65,+'[2]Rounding'!M$131,0)+IF(+'[2]Rounding'!$K$132=$B65,+'[2]Rounding'!M$132,0)+IF(+'[2]Rounding'!$K$133=$B65,+'[2]Rounding'!M$133,0)</f>
        <v>0</v>
      </c>
      <c r="L65" s="24"/>
      <c r="M65" s="57">
        <f>++D65+G65+J65+IF(+'[2]Rounding'!$O$131=$B65,+'[2]Rounding'!P$131,0)+IF(+'[2]Rounding'!$O$132=$B65,+'[2]Rounding'!P$132,0)+IF(+'[2]Rounding'!$O$133=$B65,+'[2]Rounding'!P$133,0)</f>
        <v>0</v>
      </c>
      <c r="N65" s="58">
        <f>++E65+H65+K65+IF(+'[2]Rounding'!$O$131=$B65,+'[2]Rounding'!Q$131,0)+IF(+'[2]Rounding'!$O$132=$B65,+'[2]Rounding'!Q$132,0)+IF(+'[2]Rounding'!$O$133=$B65,+'[2]Rounding'!Q$133,0)</f>
        <v>0</v>
      </c>
      <c r="O65" s="127"/>
      <c r="P65" s="127"/>
      <c r="Q65" s="127"/>
    </row>
    <row r="66" spans="1:17" ht="15">
      <c r="A66" s="31" t="s">
        <v>69</v>
      </c>
      <c r="B66" s="32">
        <v>640</v>
      </c>
      <c r="C66" s="24"/>
      <c r="D66" s="69">
        <f>++SUM(D64:D65)</f>
        <v>1006.45037</v>
      </c>
      <c r="E66" s="70">
        <f>++SUM(E64:E65)</f>
        <v>1315.69992</v>
      </c>
      <c r="F66" s="24"/>
      <c r="G66" s="69">
        <f>++SUM(G64:G65)</f>
        <v>600.42034</v>
      </c>
      <c r="H66" s="70">
        <f>++SUM(H64:H65)</f>
        <v>345.20746999999994</v>
      </c>
      <c r="I66" s="24"/>
      <c r="J66" s="69">
        <f>++SUM(J64:J65)</f>
        <v>0</v>
      </c>
      <c r="K66" s="70">
        <f>++SUM(K64:K65)</f>
        <v>0</v>
      </c>
      <c r="L66" s="24"/>
      <c r="M66" s="69">
        <f>++SUM(M64:M65)</f>
        <v>1606.8707100000001</v>
      </c>
      <c r="N66" s="70">
        <f>++SUM(N64:N65)</f>
        <v>1660.9073899999999</v>
      </c>
      <c r="O66" s="127"/>
      <c r="P66" s="127"/>
      <c r="Q66" s="127"/>
    </row>
    <row r="67" spans="1:17" ht="15">
      <c r="A67" s="4" t="s">
        <v>70</v>
      </c>
      <c r="B67" s="5"/>
      <c r="C67" s="24"/>
      <c r="D67" s="63"/>
      <c r="E67" s="64"/>
      <c r="F67" s="24"/>
      <c r="G67" s="63"/>
      <c r="H67" s="64"/>
      <c r="I67" s="24"/>
      <c r="J67" s="63"/>
      <c r="K67" s="64"/>
      <c r="L67" s="24"/>
      <c r="M67" s="63"/>
      <c r="N67" s="64"/>
      <c r="O67" s="127"/>
      <c r="P67" s="127"/>
      <c r="Q67" s="127"/>
    </row>
    <row r="68" spans="1:17" ht="15">
      <c r="A68" s="8" t="s">
        <v>71</v>
      </c>
      <c r="B68" s="9">
        <v>651</v>
      </c>
      <c r="C68" s="24"/>
      <c r="D68" s="57">
        <f>+'[2]Income-2022-leva'!D68/1000+IF(+'[2]Rounding'!$C$131=$B68,+'[2]Rounding'!D$131,0)+IF(+'[2]Rounding'!$C$132=$B68,+'[2]Rounding'!D$132,0)+IF(+'[2]Rounding'!$C$133=$B68,+'[2]Rounding'!D$133,0)</f>
        <v>27</v>
      </c>
      <c r="E68" s="58">
        <f>+'[2]Income-2022-leva'!E68/1000+IF(+'[2]Rounding'!$C$131=$B68,+'[2]Rounding'!E$131,0)+IF(+'[2]Rounding'!$C$132=$B68,+'[2]Rounding'!E$132,0)+IF(+'[2]Rounding'!$C$133=$B68,+'[2]Rounding'!E$133,0)</f>
        <v>37.4</v>
      </c>
      <c r="F68" s="24"/>
      <c r="G68" s="57">
        <f>+'[2]Income-2022-leva'!G68/1000+IF(+'[2]Rounding'!$G$131=$B68,+'[2]Rounding'!H$131,0)+IF(+'[2]Rounding'!$G$132=$B68,+'[2]Rounding'!H$132,0)+IF(+'[2]Rounding'!$G$133=$B68,+'[2]Rounding'!H$133,0)</f>
        <v>0</v>
      </c>
      <c r="H68" s="58">
        <f>+'[2]Income-2022-leva'!H68/1000+IF(+'[2]Rounding'!$G$131=$B68,+'[2]Rounding'!I$131,0)+IF(+'[2]Rounding'!$G$132=$B68,+'[2]Rounding'!I$132,0)+IF(+'[2]Rounding'!$G$133=$B68,+'[2]Rounding'!I$133,0)</f>
        <v>0</v>
      </c>
      <c r="I68" s="24"/>
      <c r="J68" s="57">
        <f>+'[2]Income-2022-leva'!J68/1000+IF(+'[2]Rounding'!$K$131=$B68,+'[2]Rounding'!L$131,0)+IF(+'[2]Rounding'!$K$132=$B68,+'[2]Rounding'!L$132,0)+IF(+'[2]Rounding'!$K$133=$B68,+'[2]Rounding'!L$133,0)</f>
        <v>0</v>
      </c>
      <c r="K68" s="58">
        <f>+'[2]Income-2022-leva'!K68/1000+IF(+'[2]Rounding'!$K$131=$B68,+'[2]Rounding'!M$131,0)+IF(+'[2]Rounding'!$K$132=$B68,+'[2]Rounding'!M$132,0)+IF(+'[2]Rounding'!$K$133=$B68,+'[2]Rounding'!M$133,0)</f>
        <v>0</v>
      </c>
      <c r="L68" s="24"/>
      <c r="M68" s="57">
        <f>++D68+G68+J68+IF(+'[2]Rounding'!$O$131=$B68,+'[2]Rounding'!P$131,0)+IF(+'[2]Rounding'!$O$132=$B68,+'[2]Rounding'!P$132,0)+IF(+'[2]Rounding'!$O$133=$B68,+'[2]Rounding'!P$133,0)</f>
        <v>27</v>
      </c>
      <c r="N68" s="58">
        <f>++E68+H68+K68+IF(+'[2]Rounding'!$O$131=$B68,+'[2]Rounding'!Q$131,0)+IF(+'[2]Rounding'!$O$132=$B68,+'[2]Rounding'!Q$132,0)+IF(+'[2]Rounding'!$O$133=$B68,+'[2]Rounding'!Q$133,0)</f>
        <v>37.4</v>
      </c>
      <c r="O68" s="127"/>
      <c r="P68" s="127"/>
      <c r="Q68" s="167" t="s">
        <v>115</v>
      </c>
    </row>
    <row r="69" spans="1:17" ht="15.75">
      <c r="A69" s="8" t="s">
        <v>72</v>
      </c>
      <c r="B69" s="9">
        <f>1+B68</f>
        <v>652</v>
      </c>
      <c r="C69" s="24"/>
      <c r="D69" s="57">
        <f>+'[2]Income-2022-leva'!D69/1000+IF(+'[2]Rounding'!$C$131=$B69,+'[2]Rounding'!D$131,0)+IF(+'[2]Rounding'!$C$132=$B69,+'[2]Rounding'!D$132,0)+IF(+'[2]Rounding'!$C$133=$B69,+'[2]Rounding'!D$133,0)</f>
        <v>0</v>
      </c>
      <c r="E69" s="58">
        <f>+'[2]Income-2022-leva'!E69/1000+IF(+'[2]Rounding'!$C$131=$B69,+'[2]Rounding'!E$131,0)+IF(+'[2]Rounding'!$C$132=$B69,+'[2]Rounding'!E$132,0)+IF(+'[2]Rounding'!$C$133=$B69,+'[2]Rounding'!E$133,0)</f>
        <v>6.3539200000000005</v>
      </c>
      <c r="F69" s="24"/>
      <c r="G69" s="57">
        <f>+'[2]Income-2022-leva'!G69/1000+IF(+'[2]Rounding'!$G$131=$B69,+'[2]Rounding'!H$131,0)+IF(+'[2]Rounding'!$G$132=$B69,+'[2]Rounding'!H$132,0)+IF(+'[2]Rounding'!$G$133=$B69,+'[2]Rounding'!H$133,0)</f>
        <v>0</v>
      </c>
      <c r="H69" s="58">
        <f>+'[2]Income-2022-leva'!H69/1000+IF(+'[2]Rounding'!$G$131=$B69,+'[2]Rounding'!I$131,0)+IF(+'[2]Rounding'!$G$132=$B69,+'[2]Rounding'!I$132,0)+IF(+'[2]Rounding'!$G$133=$B69,+'[2]Rounding'!I$133,0)</f>
        <v>0</v>
      </c>
      <c r="I69" s="24"/>
      <c r="J69" s="57">
        <f>+'[2]Income-2022-leva'!J69/1000+IF(+'[2]Rounding'!$K$131=$B69,+'[2]Rounding'!L$131,0)+IF(+'[2]Rounding'!$K$132=$B69,+'[2]Rounding'!L$132,0)+IF(+'[2]Rounding'!$K$133=$B69,+'[2]Rounding'!L$133,0)</f>
        <v>0</v>
      </c>
      <c r="K69" s="58">
        <f>+'[2]Income-2022-leva'!K69/1000+IF(+'[2]Rounding'!$K$131=$B69,+'[2]Rounding'!M$131,0)+IF(+'[2]Rounding'!$K$132=$B69,+'[2]Rounding'!M$132,0)+IF(+'[2]Rounding'!$K$133=$B69,+'[2]Rounding'!M$133,0)</f>
        <v>0</v>
      </c>
      <c r="L69" s="24"/>
      <c r="M69" s="57">
        <f>++D69+G69+J69+IF(+'[2]Rounding'!$O$131=$B69,+'[2]Rounding'!P$131,0)+IF(+'[2]Rounding'!$O$132=$B69,+'[2]Rounding'!P$132,0)+IF(+'[2]Rounding'!$O$133=$B69,+'[2]Rounding'!P$133,0)</f>
        <v>0</v>
      </c>
      <c r="N69" s="58">
        <f>++E69+H69+K69+IF(+'[2]Rounding'!$O$131=$B69,+'[2]Rounding'!Q$131,0)+IF(+'[2]Rounding'!$O$132=$B69,+'[2]Rounding'!Q$132,0)+IF(+'[2]Rounding'!$O$133=$B69,+'[2]Rounding'!Q$133,0)</f>
        <v>6.3539200000000005</v>
      </c>
      <c r="O69" s="127"/>
      <c r="P69" s="168" t="s">
        <v>116</v>
      </c>
      <c r="Q69" s="169" t="str">
        <f>+Q45</f>
        <v>'Municipal-Bal'</v>
      </c>
    </row>
    <row r="70" spans="1:17" ht="15">
      <c r="A70" s="31" t="s">
        <v>44</v>
      </c>
      <c r="B70" s="32">
        <v>659</v>
      </c>
      <c r="C70" s="24"/>
      <c r="D70" s="69">
        <f>++SUM(D68:D69)</f>
        <v>27</v>
      </c>
      <c r="E70" s="70">
        <f>++SUM(E68:E69)</f>
        <v>43.75392</v>
      </c>
      <c r="F70" s="24"/>
      <c r="G70" s="69">
        <f>++SUM(G68:G69)</f>
        <v>0</v>
      </c>
      <c r="H70" s="70">
        <f>++SUM(H68:H69)</f>
        <v>0</v>
      </c>
      <c r="I70" s="24">
        <f>++SUM(I68:I69)</f>
        <v>0</v>
      </c>
      <c r="J70" s="69">
        <f>++SUM(J68:J69)</f>
        <v>0</v>
      </c>
      <c r="K70" s="70">
        <f>++SUM(K68:K69)</f>
        <v>0</v>
      </c>
      <c r="L70" s="24"/>
      <c r="M70" s="69">
        <f>++SUM(M68:M69)</f>
        <v>27</v>
      </c>
      <c r="N70" s="70">
        <f>++SUM(N68:N69)</f>
        <v>43.75392</v>
      </c>
      <c r="O70" s="127"/>
      <c r="P70" s="177" t="s">
        <v>120</v>
      </c>
      <c r="Q70" s="178"/>
    </row>
    <row r="71" spans="1:17" ht="15">
      <c r="A71" s="4"/>
      <c r="B71" s="5"/>
      <c r="C71" s="24"/>
      <c r="D71" s="25"/>
      <c r="E71" s="26"/>
      <c r="F71" s="24"/>
      <c r="G71" s="25"/>
      <c r="H71" s="26"/>
      <c r="I71" s="24"/>
      <c r="J71" s="25"/>
      <c r="K71" s="26"/>
      <c r="L71" s="24"/>
      <c r="M71" s="25"/>
      <c r="N71" s="26"/>
      <c r="O71" s="188"/>
      <c r="P71" s="189"/>
      <c r="Q71" s="189"/>
    </row>
    <row r="72" spans="1:17" ht="15">
      <c r="A72" s="31" t="s">
        <v>73</v>
      </c>
      <c r="B72" s="32">
        <v>660</v>
      </c>
      <c r="C72" s="24"/>
      <c r="D72" s="69">
        <f>+'[2]Income-2022-leva'!D72/1000+IF(+'[2]Rounding'!$C$131=$B72,+'[2]Rounding'!D$131,0)+IF(+'[2]Rounding'!$C$132=$B72,+'[2]Rounding'!D$132,0)+IF(+'[2]Rounding'!$C$133=$B72,+'[2]Rounding'!D$133,0)</f>
        <v>5.91616</v>
      </c>
      <c r="E72" s="70">
        <f>+'[2]Income-2022-leva'!E72/1000+IF(+'[2]Rounding'!$C$131=$B72,+'[2]Rounding'!E$131,0)+IF(+'[2]Rounding'!$C$132=$B72,+'[2]Rounding'!E$132,0)+IF(+'[2]Rounding'!$C$133=$B72,+'[2]Rounding'!E$133,0)</f>
        <v>3.6069899999999997</v>
      </c>
      <c r="F72" s="24"/>
      <c r="G72" s="69">
        <f>+'[2]Income-2022-leva'!G72/1000+IF(+'[2]Rounding'!$G$131=$B72,+'[2]Rounding'!H$131,0)+IF(+'[2]Rounding'!$G$132=$B72,+'[2]Rounding'!H$132,0)+IF(+'[2]Rounding'!$G$133=$B72,+'[2]Rounding'!H$133,0)</f>
        <v>0</v>
      </c>
      <c r="H72" s="70">
        <f>+'[2]Income-2022-leva'!H72/1000+IF(+'[2]Rounding'!$G$131=$B72,+'[2]Rounding'!I$131,0)+IF(+'[2]Rounding'!$G$132=$B72,+'[2]Rounding'!I$132,0)+IF(+'[2]Rounding'!$G$133=$B72,+'[2]Rounding'!I$133,0)</f>
        <v>0</v>
      </c>
      <c r="I72" s="24"/>
      <c r="J72" s="69">
        <f>+'[2]Income-2022-leva'!J72/1000+IF(+'[2]Rounding'!$K$131=$B72,+'[2]Rounding'!L$131,0)+IF(+'[2]Rounding'!$K$132=$B72,+'[2]Rounding'!L$132,0)+IF(+'[2]Rounding'!$K$133=$B72,+'[2]Rounding'!L$133,0)</f>
        <v>-5.91616</v>
      </c>
      <c r="K72" s="70">
        <f>+'[2]Income-2022-leva'!K72/1000+IF(+'[2]Rounding'!$K$131=$B72,+'[2]Rounding'!M$131,0)+IF(+'[2]Rounding'!$K$132=$B72,+'[2]Rounding'!M$132,0)+IF(+'[2]Rounding'!$K$133=$B72,+'[2]Rounding'!M$133,0)</f>
        <v>-35.655989999999996</v>
      </c>
      <c r="L72" s="24"/>
      <c r="M72" s="69">
        <f>++D72+G72+J72+IF(+'[2]Rounding'!$O$131=$B72,+'[2]Rounding'!P$131,0)+IF(+'[2]Rounding'!$O$132=$B72,+'[2]Rounding'!P$132,0)+IF(+'[2]Rounding'!$O$133=$B72,+'[2]Rounding'!P$133,0)</f>
        <v>0</v>
      </c>
      <c r="N72" s="70">
        <f>++E72+H72+K72+IF(+'[2]Rounding'!$O$131=$B72,+'[2]Rounding'!Q$131,0)+IF(+'[2]Rounding'!$O$132=$B72,+'[2]Rounding'!Q$132,0)+IF(+'[2]Rounding'!$O$133=$B72,+'[2]Rounding'!Q$133,0)</f>
        <v>-32.04899999999999</v>
      </c>
      <c r="O72" s="127"/>
      <c r="P72" s="172" t="s">
        <v>118</v>
      </c>
      <c r="Q72" s="173" t="s">
        <v>119</v>
      </c>
    </row>
    <row r="73" spans="1:17" ht="15">
      <c r="A73" s="4"/>
      <c r="B73" s="5"/>
      <c r="C73" s="24"/>
      <c r="D73" s="25"/>
      <c r="E73" s="26"/>
      <c r="F73" s="24"/>
      <c r="G73" s="25"/>
      <c r="H73" s="26"/>
      <c r="I73" s="24"/>
      <c r="J73" s="25"/>
      <c r="K73" s="26"/>
      <c r="L73" s="24"/>
      <c r="M73" s="25"/>
      <c r="N73" s="26"/>
      <c r="O73" s="188"/>
      <c r="P73" s="174"/>
      <c r="Q73" s="190"/>
    </row>
    <row r="74" spans="1:17" ht="15">
      <c r="A74" s="31" t="s">
        <v>74</v>
      </c>
      <c r="B74" s="32">
        <v>670</v>
      </c>
      <c r="C74" s="24"/>
      <c r="D74" s="69">
        <f>+'[2]Income-2022-leva'!D74/1000+IF(+'[2]Rounding'!$C$131=$B74,+'[2]Rounding'!D$131,0)+IF(+'[2]Rounding'!$C$132=$B74,+'[2]Rounding'!D$132,0)+IF(+'[2]Rounding'!$C$133=$B74,+'[2]Rounding'!D$133,0)</f>
        <v>0</v>
      </c>
      <c r="E74" s="70">
        <f>+'[2]Income-2022-leva'!E74/1000+IF(+'[2]Rounding'!$C$131=$B74,+'[2]Rounding'!E$131,0)+IF(+'[2]Rounding'!$C$132=$B74,+'[2]Rounding'!E$132,0)+IF(+'[2]Rounding'!$C$133=$B74,+'[2]Rounding'!E$133,0)</f>
        <v>0</v>
      </c>
      <c r="F74" s="24"/>
      <c r="G74" s="69">
        <f>+'[2]Income-2022-leva'!G74/1000+IF(+'[2]Rounding'!$G$131=$B74,+'[2]Rounding'!H$131,0)+IF(+'[2]Rounding'!$G$132=$B74,+'[2]Rounding'!H$132,0)+IF(+'[2]Rounding'!$G$133=$B74,+'[2]Rounding'!H$133,0)</f>
        <v>0</v>
      </c>
      <c r="H74" s="70">
        <f>+'[2]Income-2022-leva'!H74/1000+IF(+'[2]Rounding'!$G$131=$B74,+'[2]Rounding'!I$131,0)+IF(+'[2]Rounding'!$G$132=$B74,+'[2]Rounding'!I$132,0)+IF(+'[2]Rounding'!$G$133=$B74,+'[2]Rounding'!I$133,0)</f>
        <v>0</v>
      </c>
      <c r="I74" s="24"/>
      <c r="J74" s="69">
        <f>+'[2]Income-2022-leva'!J74/1000+IF(+'[2]Rounding'!$K$131=$B74,+'[2]Rounding'!L$131,0)+IF(+'[2]Rounding'!$K$132=$B74,+'[2]Rounding'!L$132,0)+IF(+'[2]Rounding'!$K$133=$B74,+'[2]Rounding'!L$133,0)</f>
        <v>0</v>
      </c>
      <c r="K74" s="70">
        <f>+'[2]Income-2022-leva'!K74/1000+IF(+'[2]Rounding'!$K$131=$B74,+'[2]Rounding'!M$131,0)+IF(+'[2]Rounding'!$K$132=$B74,+'[2]Rounding'!M$132,0)+IF(+'[2]Rounding'!$K$133=$B74,+'[2]Rounding'!M$133,0)</f>
        <v>0</v>
      </c>
      <c r="L74" s="24"/>
      <c r="M74" s="69">
        <f>++D74+G74+J74+IF(+'[2]Rounding'!$O$131=$B74,+'[2]Rounding'!P$131,0)+IF(+'[2]Rounding'!$O$132=$B74,+'[2]Rounding'!P$132,0)+IF(+'[2]Rounding'!$O$133=$B74,+'[2]Rounding'!P$133,0)+P74</f>
        <v>0</v>
      </c>
      <c r="N74" s="70">
        <f>+E74+H74+K74+IF(+'[2]Rounding'!$O$131=$B74,+'[2]Rounding'!Q$131,0)+IF(+'[2]Rounding'!$O$132=$B74,+'[2]Rounding'!Q$132,0)+IF(+'[2]Rounding'!$O$133=$B74,+'[2]Rounding'!Q$133,0)+Q74</f>
        <v>0</v>
      </c>
      <c r="O74" s="127"/>
      <c r="P74" s="175">
        <f>+'[2]Income-2022-leva'!P74/1000</f>
        <v>0</v>
      </c>
      <c r="Q74" s="191">
        <f>+'[2]Income-2022-leva'!Q74/1000</f>
        <v>0</v>
      </c>
    </row>
    <row r="75" spans="1:17" ht="15">
      <c r="A75" s="113" t="s">
        <v>75</v>
      </c>
      <c r="B75" s="114">
        <v>679</v>
      </c>
      <c r="C75" s="24"/>
      <c r="D75" s="115">
        <f>+'[2]Income-2022-leva'!D75/1000</f>
        <v>0</v>
      </c>
      <c r="E75" s="116">
        <f>+'[2]Income-2022-leva'!E75/1000</f>
        <v>0</v>
      </c>
      <c r="F75" s="24"/>
      <c r="G75" s="115">
        <f>+'[2]Income-2022-leva'!G75/1000</f>
        <v>0</v>
      </c>
      <c r="H75" s="116">
        <f>+'[2]Income-2022-leva'!H75/1000</f>
        <v>0</v>
      </c>
      <c r="I75" s="24"/>
      <c r="J75" s="115">
        <f>+'[2]Income-2022-leva'!J75/1000</f>
        <v>0</v>
      </c>
      <c r="K75" s="116">
        <f>+'[2]Income-2022-leva'!K75/1000</f>
        <v>0</v>
      </c>
      <c r="L75" s="24"/>
      <c r="M75" s="115">
        <f>++D75+G75+J75</f>
        <v>0</v>
      </c>
      <c r="N75" s="116">
        <f>+E75+H75+K75</f>
        <v>0</v>
      </c>
      <c r="O75" s="127"/>
      <c r="P75" s="212" t="str">
        <f>+'[2]Income-2022-leva'!P75:Q75</f>
        <v>O K</v>
      </c>
      <c r="Q75" s="212"/>
    </row>
    <row r="76" spans="1:17" ht="15">
      <c r="A76" s="4"/>
      <c r="B76" s="5"/>
      <c r="C76" s="24"/>
      <c r="D76" s="63"/>
      <c r="E76" s="64"/>
      <c r="F76" s="24"/>
      <c r="G76" s="63"/>
      <c r="H76" s="64"/>
      <c r="I76" s="24"/>
      <c r="J76" s="63"/>
      <c r="K76" s="64"/>
      <c r="L76" s="24"/>
      <c r="M76" s="63"/>
      <c r="N76" s="64"/>
      <c r="O76" s="127"/>
      <c r="P76" s="206">
        <f>+IF(P75="O K",0,"N o ")</f>
        <v>0</v>
      </c>
      <c r="Q76" s="206"/>
    </row>
    <row r="77" spans="1:17" ht="18" thickBot="1">
      <c r="A77" s="37" t="s">
        <v>76</v>
      </c>
      <c r="B77" s="38">
        <v>699</v>
      </c>
      <c r="C77" s="24"/>
      <c r="D77" s="71">
        <f>+D53+D58+D62+D66+D70+D72+D74</f>
        <v>24992.76741</v>
      </c>
      <c r="E77" s="72">
        <f>+E53+E58+E62+E66+E70+E72+E74</f>
        <v>31311.627810000005</v>
      </c>
      <c r="F77" s="24"/>
      <c r="G77" s="71">
        <f>+G53+G58+G62+G66+G70+G72+G74</f>
        <v>719.24195</v>
      </c>
      <c r="H77" s="72">
        <f>+H53+H58+H62+H66+H70+H72+H74</f>
        <v>435.73074999999994</v>
      </c>
      <c r="I77" s="24"/>
      <c r="J77" s="71">
        <f>+J53+J58+J62+J66+J70+J72+J74</f>
        <v>1630.77484</v>
      </c>
      <c r="K77" s="72">
        <f>+K53+K58+K62+K66+K70+K72+K74</f>
        <v>2281.5893099999994</v>
      </c>
      <c r="L77" s="24"/>
      <c r="M77" s="71">
        <f>+M53+M58+M62+M66+M70+M72+M74</f>
        <v>27342.784200000002</v>
      </c>
      <c r="N77" s="72">
        <f>+N53+N58+N62+N66+N70+N72+N74</f>
        <v>34028.94787</v>
      </c>
      <c r="O77" s="127"/>
      <c r="P77" s="207" t="str">
        <f>+'[2]Income-2022-leva'!P77:Q77</f>
        <v>O K</v>
      </c>
      <c r="Q77" s="207"/>
    </row>
    <row r="78" spans="1:17" ht="15">
      <c r="A78" s="2" t="s">
        <v>77</v>
      </c>
      <c r="B78" s="3"/>
      <c r="C78" s="100"/>
      <c r="D78" s="34"/>
      <c r="E78" s="33"/>
      <c r="F78" s="100"/>
      <c r="G78" s="34"/>
      <c r="H78" s="33"/>
      <c r="I78" s="100"/>
      <c r="J78" s="34"/>
      <c r="K78" s="33"/>
      <c r="L78" s="100"/>
      <c r="M78" s="34"/>
      <c r="N78" s="33"/>
      <c r="O78" s="127"/>
      <c r="P78" s="127"/>
      <c r="Q78" s="127"/>
    </row>
    <row r="79" spans="1:17" ht="15">
      <c r="A79" s="8" t="s">
        <v>78</v>
      </c>
      <c r="B79" s="9">
        <v>681</v>
      </c>
      <c r="C79" s="24"/>
      <c r="D79" s="57">
        <f>+'[2]Income-2022-leva'!D79/1000+IF(+'[2]Rounding'!$C$131=$B79,+'[2]Rounding'!D$131,0)+IF(+'[2]Rounding'!$C$132=$B79,+'[2]Rounding'!D$132,0)+IF(+'[2]Rounding'!$C$133=$B79,+'[2]Rounding'!D$133,0)</f>
        <v>19441.08296</v>
      </c>
      <c r="E79" s="58">
        <f>+'[2]Income-2022-leva'!E79/1000+IF(+'[2]Rounding'!$C$131=$B79,+'[2]Rounding'!E$131,0)+IF(+'[2]Rounding'!$C$132=$B79,+'[2]Rounding'!E$132,0)+IF(+'[2]Rounding'!$C$133=$B79,+'[2]Rounding'!E$133,0)</f>
        <v>24790.12745</v>
      </c>
      <c r="F79" s="24"/>
      <c r="G79" s="57">
        <f>+'[2]Income-2022-leva'!G79/1000+IF(+'[2]Rounding'!$G$131=$B79,+'[2]Rounding'!H$131,0)+IF(+'[2]Rounding'!$G$132=$B79,+'[2]Rounding'!H$132,0)+IF(+'[2]Rounding'!$G$133=$B79,+'[2]Rounding'!H$133,0)</f>
        <v>781.59196</v>
      </c>
      <c r="H79" s="58">
        <f>+'[2]Income-2022-leva'!H79/1000+IF(+'[2]Rounding'!$G$131=$B79,+'[2]Rounding'!I$131,0)+IF(+'[2]Rounding'!$G$132=$B79,+'[2]Rounding'!I$132,0)+IF(+'[2]Rounding'!$G$133=$B79,+'[2]Rounding'!I$133,0)</f>
        <v>673.46667</v>
      </c>
      <c r="I79" s="24"/>
      <c r="J79" s="57">
        <f>+'[2]Income-2022-leva'!J79/1000+IF(+'[2]Rounding'!$K$131=$B79,+'[2]Rounding'!L$131,0)+IF(+'[2]Rounding'!$K$132=$B79,+'[2]Rounding'!L$132,0)+IF(+'[2]Rounding'!$K$133=$B79,+'[2]Rounding'!L$133,0)</f>
        <v>0</v>
      </c>
      <c r="K79" s="58">
        <f>+'[2]Income-2022-leva'!K79/1000+IF(+'[2]Rounding'!$K$131=$B79,+'[2]Rounding'!M$131,0)+IF(+'[2]Rounding'!$K$132=$B79,+'[2]Rounding'!M$132,0)+IF(+'[2]Rounding'!$K$133=$B79,+'[2]Rounding'!M$133,0)</f>
        <v>0</v>
      </c>
      <c r="L79" s="24"/>
      <c r="M79" s="57">
        <f>++D79+G79+J79+IF(+'[2]Rounding'!$O$131=$B79,+'[2]Rounding'!P$131,0)+IF(+'[2]Rounding'!$O$132=$B79,+'[2]Rounding'!P$132,0)+IF(+'[2]Rounding'!$O$133=$B79,+'[2]Rounding'!P$133,0)</f>
        <v>20222.67492</v>
      </c>
      <c r="N79" s="58">
        <f>++E79+H79+K79+IF(+'[2]Rounding'!$O$131=$B79,+'[2]Rounding'!Q$131,0)+IF(+'[2]Rounding'!$O$132=$B79,+'[2]Rounding'!Q$132,0)+IF(+'[2]Rounding'!$O$133=$B79,+'[2]Rounding'!Q$133,0)</f>
        <v>25463.59412</v>
      </c>
      <c r="O79" s="127"/>
      <c r="P79" s="127"/>
      <c r="Q79" s="127"/>
    </row>
    <row r="80" spans="1:17" ht="15">
      <c r="A80" s="8" t="s">
        <v>79</v>
      </c>
      <c r="B80" s="9">
        <v>682</v>
      </c>
      <c r="C80" s="24"/>
      <c r="D80" s="57">
        <f>+'[2]Income-2022-leva'!D80/1000+IF(+'[2]Rounding'!$C$131=$B80,+'[2]Rounding'!D$131,0)+IF(+'[2]Rounding'!$C$132=$B80,+'[2]Rounding'!D$132,0)+IF(+'[2]Rounding'!$C$133=$B80,+'[2]Rounding'!D$133,0)</f>
        <v>0</v>
      </c>
      <c r="E80" s="58">
        <f>+'[2]Income-2022-leva'!E80/1000+IF(+'[2]Rounding'!$C$131=$B80,+'[2]Rounding'!E$131,0)+IF(+'[2]Rounding'!$C$132=$B80,+'[2]Rounding'!E$132,0)+IF(+'[2]Rounding'!$C$133=$B80,+'[2]Rounding'!E$133,0)</f>
        <v>0</v>
      </c>
      <c r="F80" s="24"/>
      <c r="G80" s="57">
        <f>+'[2]Income-2022-leva'!G80/1000+IF(+'[2]Rounding'!$G$131=$B80,+'[2]Rounding'!H$131,0)+IF(+'[2]Rounding'!$G$132=$B80,+'[2]Rounding'!H$132,0)+IF(+'[2]Rounding'!$G$133=$B80,+'[2]Rounding'!H$133,0)</f>
        <v>0</v>
      </c>
      <c r="H80" s="58">
        <f>+'[2]Income-2022-leva'!H80/1000+IF(+'[2]Rounding'!$G$131=$B80,+'[2]Rounding'!I$131,0)+IF(+'[2]Rounding'!$G$132=$B80,+'[2]Rounding'!I$132,0)+IF(+'[2]Rounding'!$G$133=$B80,+'[2]Rounding'!I$133,0)</f>
        <v>0</v>
      </c>
      <c r="I80" s="24"/>
      <c r="J80" s="57">
        <f>+'[2]Income-2022-leva'!J80/1000+IF(+'[2]Rounding'!$K$131=$B80,+'[2]Rounding'!L$131,0)+IF(+'[2]Rounding'!$K$132=$B80,+'[2]Rounding'!L$132,0)+IF(+'[2]Rounding'!$K$133=$B80,+'[2]Rounding'!L$133,0)</f>
        <v>0</v>
      </c>
      <c r="K80" s="58">
        <f>+'[2]Income-2022-leva'!K80/1000+IF(+'[2]Rounding'!$K$131=$B80,+'[2]Rounding'!M$131,0)+IF(+'[2]Rounding'!$K$132=$B80,+'[2]Rounding'!M$132,0)+IF(+'[2]Rounding'!$K$133=$B80,+'[2]Rounding'!M$133,0)</f>
        <v>0</v>
      </c>
      <c r="L80" s="24"/>
      <c r="M80" s="57">
        <f>++D80+G80+J80+IF(+'[2]Rounding'!$O$131=$B80,+'[2]Rounding'!P$131,0)+IF(+'[2]Rounding'!$O$132=$B80,+'[2]Rounding'!P$132,0)+IF(+'[2]Rounding'!$O$133=$B80,+'[2]Rounding'!P$133,0)</f>
        <v>0</v>
      </c>
      <c r="N80" s="58">
        <f>++E80+H80+K80+IF(+'[2]Rounding'!$O$131=$B80,+'[2]Rounding'!Q$131,0)+IF(+'[2]Rounding'!$O$132=$B80,+'[2]Rounding'!Q$132,0)+IF(+'[2]Rounding'!$O$133=$B80,+'[2]Rounding'!Q$133,0)</f>
        <v>0</v>
      </c>
      <c r="O80" s="127"/>
      <c r="P80" s="127"/>
      <c r="Q80" s="127"/>
    </row>
    <row r="81" spans="1:17" ht="18" thickBot="1">
      <c r="A81" s="35" t="s">
        <v>80</v>
      </c>
      <c r="B81" s="36">
        <v>680</v>
      </c>
      <c r="C81" s="24"/>
      <c r="D81" s="73">
        <f>+SUM(D79:D80)</f>
        <v>19441.08296</v>
      </c>
      <c r="E81" s="74">
        <f>+SUM(E79:E80)</f>
        <v>24790.12745</v>
      </c>
      <c r="F81" s="24"/>
      <c r="G81" s="73">
        <f>+SUM(G79:G80)</f>
        <v>781.59196</v>
      </c>
      <c r="H81" s="74">
        <f>+SUM(H79:H80)</f>
        <v>673.46667</v>
      </c>
      <c r="I81" s="24"/>
      <c r="J81" s="73">
        <f>+SUM(J79:J80)</f>
        <v>0</v>
      </c>
      <c r="K81" s="74">
        <f>+SUM(K79:K80)</f>
        <v>0</v>
      </c>
      <c r="L81" s="24"/>
      <c r="M81" s="73">
        <f>+SUM(M79:M80)</f>
        <v>20222.67492</v>
      </c>
      <c r="N81" s="74">
        <f>+SUM(N79:N80)</f>
        <v>25463.59412</v>
      </c>
      <c r="O81" s="127"/>
      <c r="P81" s="127"/>
      <c r="Q81" s="127"/>
    </row>
    <row r="82" spans="1:17" ht="15">
      <c r="A82" s="2" t="s">
        <v>81</v>
      </c>
      <c r="B82" s="3"/>
      <c r="C82" s="100"/>
      <c r="D82" s="34"/>
      <c r="E82" s="33"/>
      <c r="F82" s="100"/>
      <c r="G82" s="34"/>
      <c r="H82" s="33"/>
      <c r="I82" s="100"/>
      <c r="J82" s="34"/>
      <c r="K82" s="33"/>
      <c r="L82" s="100"/>
      <c r="M82" s="34"/>
      <c r="N82" s="33"/>
      <c r="O82" s="127"/>
      <c r="P82" s="127"/>
      <c r="Q82" s="127"/>
    </row>
    <row r="83" spans="1:17" ht="15">
      <c r="A83" s="8" t="s">
        <v>82</v>
      </c>
      <c r="B83" s="9">
        <v>761</v>
      </c>
      <c r="C83" s="24"/>
      <c r="D83" s="57">
        <f>+'[2]Income-2022-leva'!D83/1000+IF(+'[2]Rounding'!$C$131=$B83,+'[2]Rounding'!D$131,0)+IF(+'[2]Rounding'!$C$132=$B83,+'[2]Rounding'!D$132,0)+IF(+'[2]Rounding'!$C$133=$B83,+'[2]Rounding'!D$133,0)</f>
        <v>0</v>
      </c>
      <c r="E83" s="58">
        <f>+'[2]Income-2022-leva'!E83/1000+IF(+'[2]Rounding'!$C$131=$B83,+'[2]Rounding'!E$131,0)+IF(+'[2]Rounding'!$C$132=$B83,+'[2]Rounding'!E$132,0)+IF(+'[2]Rounding'!$C$133=$B83,+'[2]Rounding'!E$133,0)</f>
        <v>0</v>
      </c>
      <c r="F83" s="24"/>
      <c r="G83" s="57">
        <f>+'[2]Income-2022-leva'!G83/1000+IF(+'[2]Rounding'!$G$131=$B83,+'[2]Rounding'!H$131,0)+IF(+'[2]Rounding'!$G$132=$B83,+'[2]Rounding'!H$132,0)+IF(+'[2]Rounding'!$G$133=$B83,+'[2]Rounding'!H$133,0)</f>
        <v>0</v>
      </c>
      <c r="H83" s="58">
        <f>+'[2]Income-2022-leva'!H83/1000+IF(+'[2]Rounding'!$G$131=$B83,+'[2]Rounding'!I$131,0)+IF(+'[2]Rounding'!$G$132=$B83,+'[2]Rounding'!I$132,0)+IF(+'[2]Rounding'!$G$133=$B83,+'[2]Rounding'!I$133,0)</f>
        <v>0</v>
      </c>
      <c r="I83" s="24"/>
      <c r="J83" s="57">
        <f>+'[2]Income-2022-leva'!J83/1000+IF(+'[2]Rounding'!$K$131=$B83,+'[2]Rounding'!L$131,0)+IF(+'[2]Rounding'!$K$132=$B83,+'[2]Rounding'!L$132,0)+IF(+'[2]Rounding'!$K$133=$B83,+'[2]Rounding'!L$133,0)</f>
        <v>0</v>
      </c>
      <c r="K83" s="58">
        <f>+'[2]Income-2022-leva'!K83/1000+IF(+'[2]Rounding'!$K$131=$B83,+'[2]Rounding'!M$131,0)+IF(+'[2]Rounding'!$K$132=$B83,+'[2]Rounding'!M$132,0)+IF(+'[2]Rounding'!$K$133=$B83,+'[2]Rounding'!M$133,0)</f>
        <v>0</v>
      </c>
      <c r="L83" s="24"/>
      <c r="M83" s="57">
        <f>++D83+G83+J83+IF(+'[2]Rounding'!$O$131=$B83,+'[2]Rounding'!P$131,0)+IF(+'[2]Rounding'!$O$132=$B83,+'[2]Rounding'!P$132,0)+IF(+'[2]Rounding'!$O$133=$B83,+'[2]Rounding'!P$133,0)</f>
        <v>0</v>
      </c>
      <c r="N83" s="58">
        <f>++E83+H83+K83+IF(+'[2]Rounding'!$O$131=$B83,+'[2]Rounding'!Q$131,0)+IF(+'[2]Rounding'!$O$132=$B83,+'[2]Rounding'!Q$132,0)+IF(+'[2]Rounding'!$O$133=$B83,+'[2]Rounding'!Q$133,0)</f>
        <v>0</v>
      </c>
      <c r="O83" s="127"/>
      <c r="P83" s="127"/>
      <c r="Q83" s="127"/>
    </row>
    <row r="84" spans="1:17" ht="15">
      <c r="A84" s="8" t="s">
        <v>83</v>
      </c>
      <c r="B84" s="9">
        <f>1+B83</f>
        <v>762</v>
      </c>
      <c r="C84" s="24"/>
      <c r="D84" s="57">
        <f>+'[2]Income-2022-leva'!D84/1000+IF(+'[2]Rounding'!$C$131=$B84,+'[2]Rounding'!D$131,0)+IF(+'[2]Rounding'!$C$132=$B84,+'[2]Rounding'!D$132,0)+IF(+'[2]Rounding'!$C$133=$B84,+'[2]Rounding'!D$133,0)</f>
        <v>-0.018609999999999998</v>
      </c>
      <c r="E84" s="58">
        <f>+'[2]Income-2022-leva'!E84/1000+IF(+'[2]Rounding'!$C$131=$B84,+'[2]Rounding'!E$131,0)+IF(+'[2]Rounding'!$C$132=$B84,+'[2]Rounding'!E$132,0)+IF(+'[2]Rounding'!$C$133=$B84,+'[2]Rounding'!E$133,0)</f>
        <v>-0.2332</v>
      </c>
      <c r="F84" s="24"/>
      <c r="G84" s="57">
        <f>+'[2]Income-2022-leva'!G84/1000+IF(+'[2]Rounding'!$G$131=$B84,+'[2]Rounding'!H$131,0)+IF(+'[2]Rounding'!$G$132=$B84,+'[2]Rounding'!H$132,0)+IF(+'[2]Rounding'!$G$133=$B84,+'[2]Rounding'!H$133,0)</f>
        <v>-1.15326</v>
      </c>
      <c r="H84" s="58">
        <f>+'[2]Income-2022-leva'!H84/1000+IF(+'[2]Rounding'!$G$131=$B84,+'[2]Rounding'!I$131,0)+IF(+'[2]Rounding'!$G$132=$B84,+'[2]Rounding'!I$132,0)+IF(+'[2]Rounding'!$G$133=$B84,+'[2]Rounding'!I$133,0)</f>
        <v>-0.82665</v>
      </c>
      <c r="I84" s="24"/>
      <c r="J84" s="57">
        <f>+'[2]Income-2022-leva'!J84/1000+IF(+'[2]Rounding'!$K$131=$B84,+'[2]Rounding'!L$131,0)+IF(+'[2]Rounding'!$K$132=$B84,+'[2]Rounding'!L$132,0)+IF(+'[2]Rounding'!$K$133=$B84,+'[2]Rounding'!L$133,0)</f>
        <v>0</v>
      </c>
      <c r="K84" s="58">
        <f>+'[2]Income-2022-leva'!K84/1000+IF(+'[2]Rounding'!$K$131=$B84,+'[2]Rounding'!M$131,0)+IF(+'[2]Rounding'!$K$132=$B84,+'[2]Rounding'!M$132,0)+IF(+'[2]Rounding'!$K$133=$B84,+'[2]Rounding'!M$133,0)</f>
        <v>0</v>
      </c>
      <c r="L84" s="24"/>
      <c r="M84" s="57">
        <f>++D84+G84+J84+IF(+'[2]Rounding'!$O$131=$B84,+'[2]Rounding'!P$131,0)+IF(+'[2]Rounding'!$O$132=$B84,+'[2]Rounding'!P$132,0)+IF(+'[2]Rounding'!$O$133=$B84,+'[2]Rounding'!P$133,0)</f>
        <v>-1.17187</v>
      </c>
      <c r="N84" s="58">
        <f>++E84+H84+K84+IF(+'[2]Rounding'!$O$131=$B84,+'[2]Rounding'!Q$131,0)+IF(+'[2]Rounding'!$O$132=$B84,+'[2]Rounding'!Q$132,0)+IF(+'[2]Rounding'!$O$133=$B84,+'[2]Rounding'!Q$133,0)</f>
        <v>-1.05985</v>
      </c>
      <c r="O84" s="127"/>
      <c r="P84" s="127"/>
      <c r="Q84" s="127"/>
    </row>
    <row r="85" spans="1:17" ht="18" thickBot="1">
      <c r="A85" s="46" t="s">
        <v>84</v>
      </c>
      <c r="B85" s="47">
        <v>760</v>
      </c>
      <c r="C85" s="24"/>
      <c r="D85" s="75">
        <f>+SUM(D83:D84)</f>
        <v>-0.018609999999999998</v>
      </c>
      <c r="E85" s="76">
        <f>+SUM(E83:E84)</f>
        <v>-0.2332</v>
      </c>
      <c r="F85" s="24"/>
      <c r="G85" s="75">
        <f>+SUM(G83:G84)</f>
        <v>-1.15326</v>
      </c>
      <c r="H85" s="76">
        <f>+SUM(H83:H84)</f>
        <v>-0.82665</v>
      </c>
      <c r="I85" s="24"/>
      <c r="J85" s="75">
        <f>+SUM(J83:J84)</f>
        <v>0</v>
      </c>
      <c r="K85" s="76">
        <f>+SUM(K83:K84)</f>
        <v>0</v>
      </c>
      <c r="L85" s="24"/>
      <c r="M85" s="75">
        <f>+SUM(M83:M84)</f>
        <v>-1.17187</v>
      </c>
      <c r="N85" s="76">
        <f>+SUM(N83:N84)</f>
        <v>-1.05985</v>
      </c>
      <c r="O85" s="127"/>
      <c r="P85" s="127"/>
      <c r="Q85" s="127"/>
    </row>
    <row r="86" spans="1:17" ht="15">
      <c r="A86" s="2" t="s">
        <v>85</v>
      </c>
      <c r="B86" s="3"/>
      <c r="C86" s="100"/>
      <c r="D86" s="34"/>
      <c r="E86" s="33"/>
      <c r="F86" s="100"/>
      <c r="G86" s="34"/>
      <c r="H86" s="33"/>
      <c r="I86" s="100"/>
      <c r="J86" s="34"/>
      <c r="K86" s="33"/>
      <c r="L86" s="100"/>
      <c r="M86" s="34"/>
      <c r="N86" s="33"/>
      <c r="O86" s="127"/>
      <c r="P86" s="127"/>
      <c r="Q86" s="127"/>
    </row>
    <row r="87" spans="1:17" ht="15">
      <c r="A87" s="4" t="s">
        <v>86</v>
      </c>
      <c r="B87" s="5"/>
      <c r="C87" s="24"/>
      <c r="D87" s="55"/>
      <c r="E87" s="56"/>
      <c r="F87" s="24"/>
      <c r="G87" s="55"/>
      <c r="H87" s="56"/>
      <c r="I87" s="24"/>
      <c r="J87" s="55"/>
      <c r="K87" s="56"/>
      <c r="L87" s="24"/>
      <c r="M87" s="55"/>
      <c r="N87" s="56"/>
      <c r="O87" s="127"/>
      <c r="P87" s="127"/>
      <c r="Q87" s="127"/>
    </row>
    <row r="88" spans="1:17" ht="15">
      <c r="A88" s="8" t="s">
        <v>87</v>
      </c>
      <c r="B88" s="9">
        <v>771</v>
      </c>
      <c r="C88" s="24"/>
      <c r="D88" s="57">
        <f>+'[2]Income-2022-leva'!D88/1000+IF(+'[2]Rounding'!$C$131=$B88,+'[2]Rounding'!D$131,0)+IF(+'[2]Rounding'!$C$132=$B88,+'[2]Rounding'!D$132,0)+IF(+'[2]Rounding'!$C$133=$B88,+'[2]Rounding'!D$133,0)</f>
        <v>3143.2353</v>
      </c>
      <c r="E88" s="58">
        <f>+'[2]Income-2022-leva'!E88/1000+IF(+'[2]Rounding'!$C$131=$B88,+'[2]Rounding'!E$131,0)+IF(+'[2]Rounding'!$C$132=$B88,+'[2]Rounding'!E$132,0)+IF(+'[2]Rounding'!$C$133=$B88,+'[2]Rounding'!E$133,0)</f>
        <v>1314.57818</v>
      </c>
      <c r="F88" s="24"/>
      <c r="G88" s="57">
        <f>+'[2]Income-2022-leva'!G88/1000+IF(+'[2]Rounding'!$G$131=$B88,+'[2]Rounding'!H$131,0)+IF(+'[2]Rounding'!$G$132=$B88,+'[2]Rounding'!H$132,0)+IF(+'[2]Rounding'!$G$133=$B88,+'[2]Rounding'!H$133,0)</f>
        <v>-145.3424</v>
      </c>
      <c r="H88" s="58">
        <f>+'[2]Income-2022-leva'!H88/1000+IF(+'[2]Rounding'!$G$131=$B88,+'[2]Rounding'!I$131,0)+IF(+'[2]Rounding'!$G$132=$B88,+'[2]Rounding'!I$132,0)+IF(+'[2]Rounding'!$G$133=$B88,+'[2]Rounding'!I$133,0)</f>
        <v>0</v>
      </c>
      <c r="I88" s="24"/>
      <c r="J88" s="57">
        <f>+'[2]Income-2022-leva'!J88/1000+IF(+'[2]Rounding'!$K$131=$B88,+'[2]Rounding'!L$131,0)+IF(+'[2]Rounding'!$K$132=$B88,+'[2]Rounding'!L$132,0)+IF(+'[2]Rounding'!$K$133=$B88,+'[2]Rounding'!L$133,0)</f>
        <v>-7.30738</v>
      </c>
      <c r="K88" s="58">
        <f>+'[2]Income-2022-leva'!K88/1000+IF(+'[2]Rounding'!$K$131=$B88,+'[2]Rounding'!M$131,0)+IF(+'[2]Rounding'!$K$132=$B88,+'[2]Rounding'!M$132,0)+IF(+'[2]Rounding'!$K$133=$B88,+'[2]Rounding'!M$133,0)</f>
        <v>1741.42947</v>
      </c>
      <c r="L88" s="24"/>
      <c r="M88" s="57">
        <f>++D88+G88+J88+IF(+'[2]Rounding'!$O$131=$B88,+'[2]Rounding'!P$131,0)+IF(+'[2]Rounding'!$O$132=$B88,+'[2]Rounding'!P$132,0)+IF(+'[2]Rounding'!$O$133=$B88,+'[2]Rounding'!P$133,0)</f>
        <v>2990.5855199999996</v>
      </c>
      <c r="N88" s="58">
        <f>++E88+H88+K88+IF(+'[2]Rounding'!$O$131=$B88,+'[2]Rounding'!Q$131,0)+IF(+'[2]Rounding'!$O$132=$B88,+'[2]Rounding'!Q$132,0)+IF(+'[2]Rounding'!$O$133=$B88,+'[2]Rounding'!Q$133,0)</f>
        <v>3056.00765</v>
      </c>
      <c r="O88" s="127"/>
      <c r="P88" s="127"/>
      <c r="Q88" s="127"/>
    </row>
    <row r="89" spans="1:17" ht="15">
      <c r="A89" s="8" t="s">
        <v>88</v>
      </c>
      <c r="B89" s="9">
        <f>1+B88</f>
        <v>772</v>
      </c>
      <c r="C89" s="24"/>
      <c r="D89" s="57">
        <f>+'[2]Income-2022-leva'!D89/1000+IF(+'[2]Rounding'!$C$131=$B89,+'[2]Rounding'!D$131,0)+IF(+'[2]Rounding'!$C$132=$B89,+'[2]Rounding'!D$132,0)+IF(+'[2]Rounding'!$C$133=$B89,+'[2]Rounding'!D$133,0)</f>
        <v>0</v>
      </c>
      <c r="E89" s="58">
        <f>+'[2]Income-2022-leva'!E89/1000+IF(+'[2]Rounding'!$C$131=$B89,+'[2]Rounding'!E$131,0)+IF(+'[2]Rounding'!$C$132=$B89,+'[2]Rounding'!E$132,0)+IF(+'[2]Rounding'!$C$133=$B89,+'[2]Rounding'!E$133,0)</f>
        <v>0</v>
      </c>
      <c r="F89" s="24"/>
      <c r="G89" s="57">
        <f>+'[2]Income-2022-leva'!G89/1000+IF(+'[2]Rounding'!$G$131=$B89,+'[2]Rounding'!H$131,0)+IF(+'[2]Rounding'!$G$132=$B89,+'[2]Rounding'!H$132,0)+IF(+'[2]Rounding'!$G$133=$B89,+'[2]Rounding'!H$133,0)</f>
        <v>0</v>
      </c>
      <c r="H89" s="58">
        <f>+'[2]Income-2022-leva'!H89/1000+IF(+'[2]Rounding'!$G$131=$B89,+'[2]Rounding'!I$131,0)+IF(+'[2]Rounding'!$G$132=$B89,+'[2]Rounding'!I$132,0)+IF(+'[2]Rounding'!$G$133=$B89,+'[2]Rounding'!I$133,0)</f>
        <v>0</v>
      </c>
      <c r="I89" s="24"/>
      <c r="J89" s="57">
        <f>+'[2]Income-2022-leva'!J89/1000+IF(+'[2]Rounding'!$K$131=$B89,+'[2]Rounding'!L$131,0)+IF(+'[2]Rounding'!$K$132=$B89,+'[2]Rounding'!L$132,0)+IF(+'[2]Rounding'!$K$133=$B89,+'[2]Rounding'!L$133,0)</f>
        <v>0</v>
      </c>
      <c r="K89" s="58">
        <f>+'[2]Income-2022-leva'!K89/1000+IF(+'[2]Rounding'!$K$131=$B89,+'[2]Rounding'!M$131,0)+IF(+'[2]Rounding'!$K$132=$B89,+'[2]Rounding'!M$132,0)+IF(+'[2]Rounding'!$K$133=$B89,+'[2]Rounding'!M$133,0)</f>
        <v>0</v>
      </c>
      <c r="L89" s="24"/>
      <c r="M89" s="57">
        <f>++D89+G89+J89+IF(+'[2]Rounding'!$O$131=$B89,+'[2]Rounding'!P$131,0)+IF(+'[2]Rounding'!$O$132=$B89,+'[2]Rounding'!P$132,0)+IF(+'[2]Rounding'!$O$133=$B89,+'[2]Rounding'!P$133,0)</f>
        <v>0</v>
      </c>
      <c r="N89" s="58">
        <f>++E89+H89+K89+IF(+'[2]Rounding'!$O$131=$B89,+'[2]Rounding'!Q$131,0)+IF(+'[2]Rounding'!$O$132=$B89,+'[2]Rounding'!Q$132,0)+IF(+'[2]Rounding'!$O$133=$B89,+'[2]Rounding'!Q$133,0)</f>
        <v>0</v>
      </c>
      <c r="O89" s="127"/>
      <c r="P89" s="127"/>
      <c r="Q89" s="127"/>
    </row>
    <row r="90" spans="1:17" ht="15">
      <c r="A90" s="48" t="s">
        <v>30</v>
      </c>
      <c r="B90" s="49">
        <v>770</v>
      </c>
      <c r="C90" s="24"/>
      <c r="D90" s="77">
        <f>+SUM(D88:D89)</f>
        <v>3143.2353</v>
      </c>
      <c r="E90" s="78">
        <f>+SUM(E88:E89)</f>
        <v>1314.57818</v>
      </c>
      <c r="F90" s="24"/>
      <c r="G90" s="77">
        <f>+SUM(G88:G89)</f>
        <v>-145.3424</v>
      </c>
      <c r="H90" s="78">
        <f>+SUM(H88:H89)</f>
        <v>0</v>
      </c>
      <c r="I90" s="24"/>
      <c r="J90" s="77">
        <f>+SUM(J88:J89)</f>
        <v>-7.30738</v>
      </c>
      <c r="K90" s="78">
        <f>+SUM(K88:K89)</f>
        <v>1741.42947</v>
      </c>
      <c r="L90" s="24"/>
      <c r="M90" s="77">
        <f>+SUM(M88:M89)</f>
        <v>2990.5855199999996</v>
      </c>
      <c r="N90" s="78">
        <f>+SUM(N88:N89)</f>
        <v>3056.00765</v>
      </c>
      <c r="O90" s="127"/>
      <c r="P90" s="127"/>
      <c r="Q90" s="127"/>
    </row>
    <row r="91" spans="1:17" ht="15">
      <c r="A91" s="4" t="s">
        <v>89</v>
      </c>
      <c r="B91" s="5"/>
      <c r="C91" s="24"/>
      <c r="D91" s="55"/>
      <c r="E91" s="56"/>
      <c r="F91" s="24"/>
      <c r="G91" s="55"/>
      <c r="H91" s="56"/>
      <c r="I91" s="24"/>
      <c r="J91" s="55"/>
      <c r="K91" s="56"/>
      <c r="L91" s="24"/>
      <c r="M91" s="55"/>
      <c r="N91" s="56"/>
      <c r="O91" s="127"/>
      <c r="P91" s="127"/>
      <c r="Q91" s="127"/>
    </row>
    <row r="92" spans="1:17" ht="15">
      <c r="A92" s="8" t="s">
        <v>90</v>
      </c>
      <c r="B92" s="9">
        <v>781</v>
      </c>
      <c r="C92" s="24"/>
      <c r="D92" s="57">
        <f>+'[2]Income-2022-leva'!D92/1000+IF(+'[2]Rounding'!$C$131=$B92,+'[2]Rounding'!D$131,0)+IF(+'[2]Rounding'!$C$132=$B92,+'[2]Rounding'!D$132,0)+IF(+'[2]Rounding'!$C$133=$B92,+'[2]Rounding'!D$133,0)</f>
        <v>-3.88005</v>
      </c>
      <c r="E92" s="58">
        <f>+'[2]Income-2022-leva'!E92/1000+IF(+'[2]Rounding'!$C$131=$B92,+'[2]Rounding'!E$131,0)+IF(+'[2]Rounding'!$C$132=$B92,+'[2]Rounding'!E$132,0)+IF(+'[2]Rounding'!$C$133=$B92,+'[2]Rounding'!E$133,0)</f>
        <v>0</v>
      </c>
      <c r="F92" s="24"/>
      <c r="G92" s="57">
        <f>+'[2]Income-2022-leva'!G92/1000+IF(+'[2]Rounding'!$G$131=$B92,+'[2]Rounding'!H$131,0)+IF(+'[2]Rounding'!$G$132=$B92,+'[2]Rounding'!H$132,0)+IF(+'[2]Rounding'!$G$133=$B92,+'[2]Rounding'!H$133,0)</f>
        <v>0</v>
      </c>
      <c r="H92" s="58">
        <f>+'[2]Income-2022-leva'!H92/1000+IF(+'[2]Rounding'!$G$131=$B92,+'[2]Rounding'!I$131,0)+IF(+'[2]Rounding'!$G$132=$B92,+'[2]Rounding'!I$132,0)+IF(+'[2]Rounding'!$G$133=$B92,+'[2]Rounding'!I$133,0)</f>
        <v>0</v>
      </c>
      <c r="I92" s="24"/>
      <c r="J92" s="57">
        <f>+'[2]Income-2022-leva'!J92/1000+IF(+'[2]Rounding'!$K$131=$B92,+'[2]Rounding'!L$131,0)+IF(+'[2]Rounding'!$K$132=$B92,+'[2]Rounding'!L$132,0)+IF(+'[2]Rounding'!$K$133=$B92,+'[2]Rounding'!L$133,0)</f>
        <v>15.87782</v>
      </c>
      <c r="K92" s="58">
        <f>+'[2]Income-2022-leva'!K92/1000+IF(+'[2]Rounding'!$K$131=$B92,+'[2]Rounding'!M$131,0)+IF(+'[2]Rounding'!$K$132=$B92,+'[2]Rounding'!M$132,0)+IF(+'[2]Rounding'!$K$133=$B92,+'[2]Rounding'!M$133,0)</f>
        <v>0</v>
      </c>
      <c r="L92" s="24"/>
      <c r="M92" s="57">
        <f>++D92+G92+J92+IF(+'[2]Rounding'!$O$131=$B92,+'[2]Rounding'!P$131,0)+IF(+'[2]Rounding'!$O$132=$B92,+'[2]Rounding'!P$132,0)+IF(+'[2]Rounding'!$O$133=$B92,+'[2]Rounding'!P$133,0)</f>
        <v>11.99777</v>
      </c>
      <c r="N92" s="58">
        <f>++E92+H92+K92+IF(+'[2]Rounding'!$O$131=$B92,+'[2]Rounding'!Q$131,0)+IF(+'[2]Rounding'!$O$132=$B92,+'[2]Rounding'!Q$132,0)+IF(+'[2]Rounding'!$O$133=$B92,+'[2]Rounding'!Q$133,0)</f>
        <v>0</v>
      </c>
      <c r="O92" s="127"/>
      <c r="P92" s="127"/>
      <c r="Q92" s="127"/>
    </row>
    <row r="93" spans="1:17" ht="15">
      <c r="A93" s="8" t="s">
        <v>91</v>
      </c>
      <c r="B93" s="9">
        <f>1+B92</f>
        <v>782</v>
      </c>
      <c r="C93" s="24"/>
      <c r="D93" s="57">
        <f>+'[2]Income-2022-leva'!D93/1000+IF(+'[2]Rounding'!$C$131=$B93,+'[2]Rounding'!D$131,0)+IF(+'[2]Rounding'!$C$132=$B93,+'[2]Rounding'!D$132,0)+IF(+'[2]Rounding'!$C$133=$B93,+'[2]Rounding'!D$133,0)</f>
        <v>0</v>
      </c>
      <c r="E93" s="58">
        <f>+'[2]Income-2022-leva'!E93/1000+IF(+'[2]Rounding'!$C$131=$B93,+'[2]Rounding'!E$131,0)+IF(+'[2]Rounding'!$C$132=$B93,+'[2]Rounding'!E$132,0)+IF(+'[2]Rounding'!$C$133=$B93,+'[2]Rounding'!E$133,0)</f>
        <v>0</v>
      </c>
      <c r="F93" s="24"/>
      <c r="G93" s="57">
        <f>+'[2]Income-2022-leva'!G93/1000+IF(+'[2]Rounding'!$G$131=$B93,+'[2]Rounding'!H$131,0)+IF(+'[2]Rounding'!$G$132=$B93,+'[2]Rounding'!H$132,0)+IF(+'[2]Rounding'!$G$133=$B93,+'[2]Rounding'!H$133,0)</f>
        <v>0</v>
      </c>
      <c r="H93" s="58">
        <f>+'[2]Income-2022-leva'!H93/1000+IF(+'[2]Rounding'!$G$131=$B93,+'[2]Rounding'!I$131,0)+IF(+'[2]Rounding'!$G$132=$B93,+'[2]Rounding'!I$132,0)+IF(+'[2]Rounding'!$G$133=$B93,+'[2]Rounding'!I$133,0)</f>
        <v>0</v>
      </c>
      <c r="I93" s="24"/>
      <c r="J93" s="57">
        <f>+'[2]Income-2022-leva'!J93/1000+IF(+'[2]Rounding'!$K$131=$B93,+'[2]Rounding'!L$131,0)+IF(+'[2]Rounding'!$K$132=$B93,+'[2]Rounding'!L$132,0)+IF(+'[2]Rounding'!$K$133=$B93,+'[2]Rounding'!L$133,0)</f>
        <v>0</v>
      </c>
      <c r="K93" s="58">
        <f>+'[2]Income-2022-leva'!K93/1000+IF(+'[2]Rounding'!$K$131=$B93,+'[2]Rounding'!M$131,0)+IF(+'[2]Rounding'!$K$132=$B93,+'[2]Rounding'!M$132,0)+IF(+'[2]Rounding'!$K$133=$B93,+'[2]Rounding'!M$133,0)</f>
        <v>0</v>
      </c>
      <c r="L93" s="24"/>
      <c r="M93" s="57">
        <f>++D93+G93+J93+IF(+'[2]Rounding'!$O$131=$B93,+'[2]Rounding'!P$131,0)+IF(+'[2]Rounding'!$O$132=$B93,+'[2]Rounding'!P$132,0)+IF(+'[2]Rounding'!$O$133=$B93,+'[2]Rounding'!P$133,0)</f>
        <v>0</v>
      </c>
      <c r="N93" s="58">
        <f>++E93+H93+K93+IF(+'[2]Rounding'!$O$131=$B93,+'[2]Rounding'!Q$131,0)+IF(+'[2]Rounding'!$O$132=$B93,+'[2]Rounding'!Q$132,0)+IF(+'[2]Rounding'!$O$133=$B93,+'[2]Rounding'!Q$133,0)</f>
        <v>0</v>
      </c>
      <c r="O93" s="127"/>
      <c r="P93" s="127"/>
      <c r="Q93" s="127"/>
    </row>
    <row r="94" spans="1:17" ht="15">
      <c r="A94" s="8" t="s">
        <v>92</v>
      </c>
      <c r="B94" s="9">
        <f>1+B93</f>
        <v>783</v>
      </c>
      <c r="C94" s="24"/>
      <c r="D94" s="57">
        <f>+'[2]Income-2022-leva'!D94/1000+IF(+'[2]Rounding'!$C$131=$B94,+'[2]Rounding'!D$131,0)+IF(+'[2]Rounding'!$C$132=$B94,+'[2]Rounding'!D$132,0)+IF(+'[2]Rounding'!$C$133=$B94,+'[2]Rounding'!D$133,0)</f>
        <v>0</v>
      </c>
      <c r="E94" s="58">
        <f>+'[2]Income-2022-leva'!E94/1000+IF(+'[2]Rounding'!$C$131=$B94,+'[2]Rounding'!E$131,0)+IF(+'[2]Rounding'!$C$132=$B94,+'[2]Rounding'!E$132,0)+IF(+'[2]Rounding'!$C$133=$B94,+'[2]Rounding'!E$133,0)</f>
        <v>0</v>
      </c>
      <c r="F94" s="24"/>
      <c r="G94" s="57">
        <f>+'[2]Income-2022-leva'!G94/1000+IF(+'[2]Rounding'!$G$131=$B94,+'[2]Rounding'!H$131,0)+IF(+'[2]Rounding'!$G$132=$B94,+'[2]Rounding'!H$132,0)+IF(+'[2]Rounding'!$G$133=$B94,+'[2]Rounding'!H$133,0)</f>
        <v>0</v>
      </c>
      <c r="H94" s="58">
        <f>+'[2]Income-2022-leva'!H94/1000+IF(+'[2]Rounding'!$G$131=$B94,+'[2]Rounding'!I$131,0)+IF(+'[2]Rounding'!$G$132=$B94,+'[2]Rounding'!I$132,0)+IF(+'[2]Rounding'!$G$133=$B94,+'[2]Rounding'!I$133,0)</f>
        <v>0</v>
      </c>
      <c r="I94" s="24"/>
      <c r="J94" s="57">
        <f>+'[2]Income-2022-leva'!J94/1000+IF(+'[2]Rounding'!$K$131=$B94,+'[2]Rounding'!L$131,0)+IF(+'[2]Rounding'!$K$132=$B94,+'[2]Rounding'!L$132,0)+IF(+'[2]Rounding'!$K$133=$B94,+'[2]Rounding'!L$133,0)</f>
        <v>0</v>
      </c>
      <c r="K94" s="58">
        <f>+'[2]Income-2022-leva'!K94/1000+IF(+'[2]Rounding'!$K$131=$B94,+'[2]Rounding'!M$131,0)+IF(+'[2]Rounding'!$K$132=$B94,+'[2]Rounding'!M$132,0)+IF(+'[2]Rounding'!$K$133=$B94,+'[2]Rounding'!M$133,0)</f>
        <v>0</v>
      </c>
      <c r="L94" s="24"/>
      <c r="M94" s="57">
        <f>++D94+G94+J94+IF(+'[2]Rounding'!$O$131=$B94,+'[2]Rounding'!P$131,0)+IF(+'[2]Rounding'!$O$132=$B94,+'[2]Rounding'!P$132,0)+IF(+'[2]Rounding'!$O$133=$B94,+'[2]Rounding'!P$133,0)</f>
        <v>0</v>
      </c>
      <c r="N94" s="58">
        <f>++E94+H94+K94+IF(+'[2]Rounding'!$O$131=$B94,+'[2]Rounding'!Q$131,0)+IF(+'[2]Rounding'!$O$132=$B94,+'[2]Rounding'!Q$132,0)+IF(+'[2]Rounding'!$O$133=$B94,+'[2]Rounding'!Q$133,0)</f>
        <v>0</v>
      </c>
      <c r="O94" s="127"/>
      <c r="P94" s="127"/>
      <c r="Q94" s="127"/>
    </row>
    <row r="95" spans="1:17" ht="15">
      <c r="A95" s="48" t="s">
        <v>35</v>
      </c>
      <c r="B95" s="49">
        <v>780</v>
      </c>
      <c r="C95" s="24"/>
      <c r="D95" s="77">
        <f>+SUM(D92:D94)</f>
        <v>-3.88005</v>
      </c>
      <c r="E95" s="78">
        <f>+SUM(E92:E94)</f>
        <v>0</v>
      </c>
      <c r="F95" s="24"/>
      <c r="G95" s="77">
        <f>+SUM(G92:G94)</f>
        <v>0</v>
      </c>
      <c r="H95" s="78">
        <f>+SUM(H92:H94)</f>
        <v>0</v>
      </c>
      <c r="I95" s="24"/>
      <c r="J95" s="77">
        <f>+SUM(J92:J94)</f>
        <v>15.87782</v>
      </c>
      <c r="K95" s="78">
        <f>+SUM(K92:K94)</f>
        <v>0</v>
      </c>
      <c r="L95" s="24"/>
      <c r="M95" s="77">
        <f>+SUM(M92:M94)</f>
        <v>11.99777</v>
      </c>
      <c r="N95" s="78">
        <f>+SUM(N92:N94)</f>
        <v>0</v>
      </c>
      <c r="O95" s="127"/>
      <c r="P95" s="127"/>
      <c r="Q95" s="127"/>
    </row>
    <row r="96" spans="1:17" ht="15">
      <c r="A96" s="4" t="s">
        <v>93</v>
      </c>
      <c r="B96" s="5"/>
      <c r="C96" s="24"/>
      <c r="D96" s="63"/>
      <c r="E96" s="64"/>
      <c r="F96" s="24"/>
      <c r="G96" s="63"/>
      <c r="H96" s="64"/>
      <c r="I96" s="24"/>
      <c r="J96" s="63"/>
      <c r="K96" s="64"/>
      <c r="L96" s="24"/>
      <c r="M96" s="63"/>
      <c r="N96" s="64"/>
      <c r="O96" s="127"/>
      <c r="P96" s="127"/>
      <c r="Q96" s="127"/>
    </row>
    <row r="97" spans="1:17" ht="15">
      <c r="A97" s="8" t="s">
        <v>94</v>
      </c>
      <c r="B97" s="9">
        <v>791</v>
      </c>
      <c r="C97" s="24"/>
      <c r="D97" s="57">
        <f>+'[2]Income-2022-leva'!D97/1000+IF(+'[2]Rounding'!$C$131=$B97,+'[2]Rounding'!D$131,0)+IF(+'[2]Rounding'!$C$132=$B97,+'[2]Rounding'!D$132,0)+IF(+'[2]Rounding'!$C$133=$B97,+'[2]Rounding'!D$133,0)</f>
        <v>0</v>
      </c>
      <c r="E97" s="58">
        <f>+'[2]Income-2022-leva'!E97/1000+IF(+'[2]Rounding'!$C$131=$B97,+'[2]Rounding'!E$131,0)+IF(+'[2]Rounding'!$C$132=$B97,+'[2]Rounding'!E$132,0)+IF(+'[2]Rounding'!$C$133=$B97,+'[2]Rounding'!E$133,0)</f>
        <v>0</v>
      </c>
      <c r="F97" s="24"/>
      <c r="G97" s="57">
        <f>+'[2]Income-2022-leva'!G97/1000+IF(+'[2]Rounding'!$G$131=$B97,+'[2]Rounding'!H$131,0)+IF(+'[2]Rounding'!$G$132=$B97,+'[2]Rounding'!H$132,0)+IF(+'[2]Rounding'!$G$133=$B97,+'[2]Rounding'!H$133,0)</f>
        <v>0</v>
      </c>
      <c r="H97" s="58">
        <f>+'[2]Income-2022-leva'!H97/1000+IF(+'[2]Rounding'!$G$131=$B97,+'[2]Rounding'!I$131,0)+IF(+'[2]Rounding'!$G$132=$B97,+'[2]Rounding'!I$132,0)+IF(+'[2]Rounding'!$G$133=$B97,+'[2]Rounding'!I$133,0)</f>
        <v>0</v>
      </c>
      <c r="I97" s="24"/>
      <c r="J97" s="57">
        <f>+'[2]Income-2022-leva'!J97/1000+IF(+'[2]Rounding'!$K$131=$B97,+'[2]Rounding'!L$131,0)+IF(+'[2]Rounding'!$K$132=$B97,+'[2]Rounding'!L$132,0)+IF(+'[2]Rounding'!$K$133=$B97,+'[2]Rounding'!L$133,0)</f>
        <v>0</v>
      </c>
      <c r="K97" s="58">
        <f>+'[2]Income-2022-leva'!K97/1000+IF(+'[2]Rounding'!$K$131=$B97,+'[2]Rounding'!M$131,0)+IF(+'[2]Rounding'!$K$132=$B97,+'[2]Rounding'!M$132,0)+IF(+'[2]Rounding'!$K$133=$B97,+'[2]Rounding'!M$133,0)</f>
        <v>0</v>
      </c>
      <c r="L97" s="24"/>
      <c r="M97" s="57">
        <f>++D97+G97+J97+IF(+'[2]Rounding'!$O$131=$B97,+'[2]Rounding'!P$131,0)+IF(+'[2]Rounding'!$O$132=$B97,+'[2]Rounding'!P$132,0)+IF(+'[2]Rounding'!$O$133=$B97,+'[2]Rounding'!P$133,0)</f>
        <v>0</v>
      </c>
      <c r="N97" s="58">
        <f>++E97+H97+K97+IF(+'[2]Rounding'!$O$131=$B97,+'[2]Rounding'!Q$131,0)+IF(+'[2]Rounding'!$O$132=$B97,+'[2]Rounding'!Q$132,0)+IF(+'[2]Rounding'!$O$133=$B97,+'[2]Rounding'!Q$133,0)</f>
        <v>0</v>
      </c>
      <c r="O97" s="127"/>
      <c r="P97" s="127"/>
      <c r="Q97" s="127"/>
    </row>
    <row r="98" spans="1:17" ht="15">
      <c r="A98" s="8" t="s">
        <v>95</v>
      </c>
      <c r="B98" s="9">
        <f>1+B97</f>
        <v>792</v>
      </c>
      <c r="C98" s="24"/>
      <c r="D98" s="57">
        <f>+'[2]Income-2022-leva'!D98/1000+IF(+'[2]Rounding'!$C$131=$B98,+'[2]Rounding'!D$131,0)+IF(+'[2]Rounding'!$C$132=$B98,+'[2]Rounding'!D$132,0)+IF(+'[2]Rounding'!$C$133=$B98,+'[2]Rounding'!D$133,0)</f>
        <v>0</v>
      </c>
      <c r="E98" s="58">
        <f>+'[2]Income-2022-leva'!E98/1000+IF(+'[2]Rounding'!$C$131=$B98,+'[2]Rounding'!E$131,0)+IF(+'[2]Rounding'!$C$132=$B98,+'[2]Rounding'!E$132,0)+IF(+'[2]Rounding'!$C$133=$B98,+'[2]Rounding'!E$133,0)</f>
        <v>0</v>
      </c>
      <c r="F98" s="24"/>
      <c r="G98" s="57">
        <f>+'[2]Income-2022-leva'!G98/1000+IF(+'[2]Rounding'!$G$131=$B98,+'[2]Rounding'!H$131,0)+IF(+'[2]Rounding'!$G$132=$B98,+'[2]Rounding'!H$132,0)+IF(+'[2]Rounding'!$G$133=$B98,+'[2]Rounding'!H$133,0)</f>
        <v>0</v>
      </c>
      <c r="H98" s="58">
        <f>+'[2]Income-2022-leva'!H98/1000+IF(+'[2]Rounding'!$G$131=$B98,+'[2]Rounding'!I$131,0)+IF(+'[2]Rounding'!$G$132=$B98,+'[2]Rounding'!I$132,0)+IF(+'[2]Rounding'!$G$133=$B98,+'[2]Rounding'!I$133,0)</f>
        <v>0</v>
      </c>
      <c r="I98" s="24"/>
      <c r="J98" s="57">
        <f>+'[2]Income-2022-leva'!J98/1000+IF(+'[2]Rounding'!$K$131=$B98,+'[2]Rounding'!L$131,0)+IF(+'[2]Rounding'!$K$132=$B98,+'[2]Rounding'!L$132,0)+IF(+'[2]Rounding'!$K$133=$B98,+'[2]Rounding'!L$133,0)</f>
        <v>0</v>
      </c>
      <c r="K98" s="58">
        <f>+'[2]Income-2022-leva'!K98/1000+IF(+'[2]Rounding'!$K$131=$B98,+'[2]Rounding'!M$131,0)+IF(+'[2]Rounding'!$K$132=$B98,+'[2]Rounding'!M$132,0)+IF(+'[2]Rounding'!$K$133=$B98,+'[2]Rounding'!M$133,0)</f>
        <v>0</v>
      </c>
      <c r="L98" s="24"/>
      <c r="M98" s="57">
        <f>++D98+G98+J98+IF(+'[2]Rounding'!$O$131=$B98,+'[2]Rounding'!P$131,0)+IF(+'[2]Rounding'!$O$132=$B98,+'[2]Rounding'!P$132,0)+IF(+'[2]Rounding'!$O$133=$B98,+'[2]Rounding'!P$133,0)</f>
        <v>0</v>
      </c>
      <c r="N98" s="58">
        <f>++E98+H98+K98+IF(+'[2]Rounding'!$O$131=$B98,+'[2]Rounding'!Q$131,0)+IF(+'[2]Rounding'!$O$132=$B98,+'[2]Rounding'!Q$132,0)+IF(+'[2]Rounding'!$O$133=$B98,+'[2]Rounding'!Q$133,0)</f>
        <v>0</v>
      </c>
      <c r="O98" s="127"/>
      <c r="P98" s="127"/>
      <c r="Q98" s="127"/>
    </row>
    <row r="99" spans="1:17" ht="15">
      <c r="A99" s="8" t="s">
        <v>96</v>
      </c>
      <c r="B99" s="9">
        <f>1+B98</f>
        <v>793</v>
      </c>
      <c r="C99" s="24"/>
      <c r="D99" s="57">
        <f>+'[2]Income-2022-leva'!D99/1000+IF(+'[2]Rounding'!$C$131=$B99,+'[2]Rounding'!D$131,0)+IF(+'[2]Rounding'!$C$132=$B99,+'[2]Rounding'!D$132,0)+IF(+'[2]Rounding'!$C$133=$B99,+'[2]Rounding'!D$133,0)</f>
        <v>5.2153599999999996</v>
      </c>
      <c r="E99" s="58">
        <f>+'[2]Income-2022-leva'!E99/1000+IF(+'[2]Rounding'!$C$131=$B99,+'[2]Rounding'!E$131,0)+IF(+'[2]Rounding'!$C$132=$B99,+'[2]Rounding'!E$132,0)+IF(+'[2]Rounding'!$C$133=$B99,+'[2]Rounding'!E$133,0)</f>
        <v>201.17532</v>
      </c>
      <c r="F99" s="24"/>
      <c r="G99" s="57">
        <f>+'[2]Income-2022-leva'!G99/1000+IF(+'[2]Rounding'!$G$131=$B99,+'[2]Rounding'!H$131,0)+IF(+'[2]Rounding'!$G$132=$B99,+'[2]Rounding'!H$132,0)+IF(+'[2]Rounding'!$G$133=$B99,+'[2]Rounding'!H$133,0)</f>
        <v>0</v>
      </c>
      <c r="H99" s="58">
        <f>+'[2]Income-2022-leva'!H99/1000+IF(+'[2]Rounding'!$G$131=$B99,+'[2]Rounding'!I$131,0)+IF(+'[2]Rounding'!$G$132=$B99,+'[2]Rounding'!I$132,0)+IF(+'[2]Rounding'!$G$133=$B99,+'[2]Rounding'!I$133,0)</f>
        <v>0</v>
      </c>
      <c r="I99" s="24"/>
      <c r="J99" s="57">
        <f>+'[2]Income-2022-leva'!J99/1000+IF(+'[2]Rounding'!$K$131=$B99,+'[2]Rounding'!L$131,0)+IF(+'[2]Rounding'!$K$132=$B99,+'[2]Rounding'!L$132,0)+IF(+'[2]Rounding'!$K$133=$B99,+'[2]Rounding'!L$133,0)</f>
        <v>110.39338000000001</v>
      </c>
      <c r="K99" s="58">
        <f>+'[2]Income-2022-leva'!K99/1000+IF(+'[2]Rounding'!$K$131=$B99,+'[2]Rounding'!M$131,0)+IF(+'[2]Rounding'!$K$132=$B99,+'[2]Rounding'!M$132,0)+IF(+'[2]Rounding'!$K$133=$B99,+'[2]Rounding'!M$133,0)</f>
        <v>0</v>
      </c>
      <c r="L99" s="24"/>
      <c r="M99" s="57">
        <f>++D99+G99+J99+IF(+'[2]Rounding'!$O$131=$B99,+'[2]Rounding'!P$131,0)+IF(+'[2]Rounding'!$O$132=$B99,+'[2]Rounding'!P$132,0)+IF(+'[2]Rounding'!$O$133=$B99,+'[2]Rounding'!P$133,0)</f>
        <v>115.60874000000001</v>
      </c>
      <c r="N99" s="58">
        <f>++E99+H99+K99+IF(+'[2]Rounding'!$O$131=$B99,+'[2]Rounding'!Q$131,0)+IF(+'[2]Rounding'!$O$132=$B99,+'[2]Rounding'!Q$132,0)+IF(+'[2]Rounding'!$O$133=$B99,+'[2]Rounding'!Q$133,0)</f>
        <v>201.17532</v>
      </c>
      <c r="O99" s="127"/>
      <c r="P99" s="127"/>
      <c r="Q99" s="127"/>
    </row>
    <row r="100" spans="1:17" ht="15">
      <c r="A100" s="8" t="s">
        <v>97</v>
      </c>
      <c r="B100" s="9">
        <f>1+B99</f>
        <v>794</v>
      </c>
      <c r="C100" s="24"/>
      <c r="D100" s="57">
        <f>+'[2]Income-2022-leva'!D100/1000+IF(+'[2]Rounding'!$C$131=$B100,+'[2]Rounding'!D$131,0)+IF(+'[2]Rounding'!$C$132=$B100,+'[2]Rounding'!D$132,0)+IF(+'[2]Rounding'!$C$133=$B100,+'[2]Rounding'!D$133,0)</f>
        <v>0</v>
      </c>
      <c r="E100" s="58">
        <f>+'[2]Income-2022-leva'!E100/1000+IF(+'[2]Rounding'!$C$131=$B100,+'[2]Rounding'!E$131,0)+IF(+'[2]Rounding'!$C$132=$B100,+'[2]Rounding'!E$132,0)+IF(+'[2]Rounding'!$C$133=$B100,+'[2]Rounding'!E$133,0)</f>
        <v>0</v>
      </c>
      <c r="F100" s="24"/>
      <c r="G100" s="57">
        <f>+'[2]Income-2022-leva'!G100/1000+IF(+'[2]Rounding'!$G$131=$B100,+'[2]Rounding'!H$131,0)+IF(+'[2]Rounding'!$G$132=$B100,+'[2]Rounding'!H$132,0)+IF(+'[2]Rounding'!$G$133=$B100,+'[2]Rounding'!H$133,0)</f>
        <v>0</v>
      </c>
      <c r="H100" s="58">
        <f>+'[2]Income-2022-leva'!H100/1000+IF(+'[2]Rounding'!$G$131=$B100,+'[2]Rounding'!I$131,0)+IF(+'[2]Rounding'!$G$132=$B100,+'[2]Rounding'!I$132,0)+IF(+'[2]Rounding'!$G$133=$B100,+'[2]Rounding'!I$133,0)</f>
        <v>0</v>
      </c>
      <c r="I100" s="24"/>
      <c r="J100" s="57">
        <f>+'[2]Income-2022-leva'!J100/1000+IF(+'[2]Rounding'!$K$131=$B100,+'[2]Rounding'!L$131,0)+IF(+'[2]Rounding'!$K$132=$B100,+'[2]Rounding'!L$132,0)+IF(+'[2]Rounding'!$K$133=$B100,+'[2]Rounding'!L$133,0)</f>
        <v>0</v>
      </c>
      <c r="K100" s="58">
        <f>+'[2]Income-2022-leva'!K100/1000+IF(+'[2]Rounding'!$K$131=$B100,+'[2]Rounding'!M$131,0)+IF(+'[2]Rounding'!$K$132=$B100,+'[2]Rounding'!M$132,0)+IF(+'[2]Rounding'!$K$133=$B100,+'[2]Rounding'!M$133,0)</f>
        <v>0</v>
      </c>
      <c r="L100" s="24"/>
      <c r="M100" s="57">
        <f>++D100+G100+J100+IF(+'[2]Rounding'!$O$131=$B100,+'[2]Rounding'!P$131,0)+IF(+'[2]Rounding'!$O$132=$B100,+'[2]Rounding'!P$132,0)+IF(+'[2]Rounding'!$O$133=$B100,+'[2]Rounding'!P$133,0)</f>
        <v>0</v>
      </c>
      <c r="N100" s="58">
        <f>++E100+H100+K100+IF(+'[2]Rounding'!$O$131=$B100,+'[2]Rounding'!Q$131,0)+IF(+'[2]Rounding'!$O$132=$B100,+'[2]Rounding'!Q$132,0)+IF(+'[2]Rounding'!$O$133=$B100,+'[2]Rounding'!Q$133,0)</f>
        <v>0</v>
      </c>
      <c r="O100" s="127"/>
      <c r="P100" s="127"/>
      <c r="Q100" s="127"/>
    </row>
    <row r="101" spans="1:17" ht="15">
      <c r="A101" s="10" t="s">
        <v>98</v>
      </c>
      <c r="B101" s="11">
        <f>1+B100</f>
        <v>795</v>
      </c>
      <c r="C101" s="24"/>
      <c r="D101" s="59">
        <f>+'[2]Income-2022-leva'!D101/1000+IF(+'[2]Rounding'!$C$131=$B101,+'[2]Rounding'!D$131,0)+IF(+'[2]Rounding'!$C$132=$B101,+'[2]Rounding'!D$132,0)+IF(+'[2]Rounding'!$C$133=$B101,+'[2]Rounding'!D$133,0)</f>
        <v>0</v>
      </c>
      <c r="E101" s="60">
        <f>+'[2]Income-2022-leva'!E101/1000+IF(+'[2]Rounding'!$C$131=$B101,+'[2]Rounding'!E$131,0)+IF(+'[2]Rounding'!$C$132=$B101,+'[2]Rounding'!E$132,0)+IF(+'[2]Rounding'!$C$133=$B101,+'[2]Rounding'!E$133,0)</f>
        <v>0</v>
      </c>
      <c r="F101" s="24"/>
      <c r="G101" s="59">
        <f>+'[2]Income-2022-leva'!G101/1000+IF(+'[2]Rounding'!$G$131=$B101,+'[2]Rounding'!H$131,0)+IF(+'[2]Rounding'!$G$132=$B101,+'[2]Rounding'!H$132,0)+IF(+'[2]Rounding'!$G$133=$B101,+'[2]Rounding'!H$133,0)</f>
        <v>0</v>
      </c>
      <c r="H101" s="60">
        <f>+'[2]Income-2022-leva'!H101/1000+IF(+'[2]Rounding'!$G$131=$B101,+'[2]Rounding'!I$131,0)+IF(+'[2]Rounding'!$G$132=$B101,+'[2]Rounding'!I$132,0)+IF(+'[2]Rounding'!$G$133=$B101,+'[2]Rounding'!I$133,0)</f>
        <v>0</v>
      </c>
      <c r="I101" s="24"/>
      <c r="J101" s="59">
        <f>+'[2]Income-2022-leva'!J101/1000+IF(+'[2]Rounding'!$K$131=$B101,+'[2]Rounding'!L$131,0)+IF(+'[2]Rounding'!$K$132=$B101,+'[2]Rounding'!L$132,0)+IF(+'[2]Rounding'!$K$133=$B101,+'[2]Rounding'!L$133,0)</f>
        <v>0</v>
      </c>
      <c r="K101" s="60">
        <f>+'[2]Income-2022-leva'!K101/1000+IF(+'[2]Rounding'!$K$131=$B101,+'[2]Rounding'!M$131,0)+IF(+'[2]Rounding'!$K$132=$B101,+'[2]Rounding'!M$132,0)+IF(+'[2]Rounding'!$K$133=$B101,+'[2]Rounding'!M$133,0)</f>
        <v>0</v>
      </c>
      <c r="L101" s="24"/>
      <c r="M101" s="59">
        <f>++D101+G101+J101+IF(+'[2]Rounding'!$O$131=$B101,+'[2]Rounding'!P$131,0)+IF(+'[2]Rounding'!$O$132=$B101,+'[2]Rounding'!P$132,0)+IF(+'[2]Rounding'!$O$133=$B101,+'[2]Rounding'!P$133,0)</f>
        <v>0</v>
      </c>
      <c r="N101" s="60">
        <f>++E101+H101+K101+IF(+'[2]Rounding'!$O$131=$B101,+'[2]Rounding'!Q$131,0)+IF(+'[2]Rounding'!$O$132=$B101,+'[2]Rounding'!Q$132,0)+IF(+'[2]Rounding'!$O$133=$B101,+'[2]Rounding'!Q$133,0)</f>
        <v>0</v>
      </c>
      <c r="O101" s="127"/>
      <c r="P101" s="127"/>
      <c r="Q101" s="127"/>
    </row>
    <row r="102" spans="1:17" ht="15">
      <c r="A102" s="48" t="s">
        <v>65</v>
      </c>
      <c r="B102" s="49">
        <v>790</v>
      </c>
      <c r="C102" s="24"/>
      <c r="D102" s="77">
        <f>++SUM(D97:D101)</f>
        <v>5.2153599999999996</v>
      </c>
      <c r="E102" s="78">
        <f>++SUM(E97:E101)</f>
        <v>201.17532</v>
      </c>
      <c r="F102" s="24"/>
      <c r="G102" s="77">
        <f>++SUM(G97:G101)</f>
        <v>0</v>
      </c>
      <c r="H102" s="78">
        <f>++SUM(H97:H101)</f>
        <v>0</v>
      </c>
      <c r="I102" s="24"/>
      <c r="J102" s="77">
        <f>++SUM(J97:J101)</f>
        <v>110.39338000000001</v>
      </c>
      <c r="K102" s="78">
        <f>++SUM(K97:K101)</f>
        <v>0</v>
      </c>
      <c r="L102" s="24"/>
      <c r="M102" s="77">
        <f>++SUM(M97:M101)</f>
        <v>115.60874000000001</v>
      </c>
      <c r="N102" s="78">
        <f>++SUM(N97:N101)</f>
        <v>201.17532</v>
      </c>
      <c r="O102" s="127"/>
      <c r="P102" s="127"/>
      <c r="Q102" s="127"/>
    </row>
    <row r="103" spans="1:17" ht="15">
      <c r="A103" s="4" t="s">
        <v>99</v>
      </c>
      <c r="B103" s="5"/>
      <c r="C103" s="24"/>
      <c r="D103" s="63"/>
      <c r="E103" s="64"/>
      <c r="F103" s="24"/>
      <c r="G103" s="63"/>
      <c r="H103" s="64"/>
      <c r="I103" s="24"/>
      <c r="J103" s="63"/>
      <c r="K103" s="64"/>
      <c r="L103" s="24"/>
      <c r="M103" s="63"/>
      <c r="N103" s="64"/>
      <c r="O103" s="127"/>
      <c r="P103" s="127"/>
      <c r="Q103" s="127"/>
    </row>
    <row r="104" spans="1:17" ht="15">
      <c r="A104" s="8" t="s">
        <v>100</v>
      </c>
      <c r="B104" s="9">
        <v>691</v>
      </c>
      <c r="C104" s="24"/>
      <c r="D104" s="57">
        <f>+'[2]Income-2022-leva'!D104/1000+IF(+'[2]Rounding'!$C$131=$B104,+'[2]Rounding'!D$131,0)+IF(+'[2]Rounding'!$C$132=$B104,+'[2]Rounding'!D$132,0)+IF(+'[2]Rounding'!$C$133=$B104,+'[2]Rounding'!D$133,0)</f>
        <v>0</v>
      </c>
      <c r="E104" s="58">
        <f>+'[2]Income-2022-leva'!E104/1000+IF(+'[2]Rounding'!$C$131=$B104,+'[2]Rounding'!E$131,0)+IF(+'[2]Rounding'!$C$132=$B104,+'[2]Rounding'!E$132,0)+IF(+'[2]Rounding'!$C$133=$B104,+'[2]Rounding'!E$133,0)</f>
        <v>0</v>
      </c>
      <c r="F104" s="24"/>
      <c r="G104" s="57">
        <f>+'[2]Income-2022-leva'!G104/1000+IF(+'[2]Rounding'!$G$131=$B104,+'[2]Rounding'!H$131,0)+IF(+'[2]Rounding'!$G$132=$B104,+'[2]Rounding'!H$132,0)+IF(+'[2]Rounding'!$G$133=$B104,+'[2]Rounding'!H$133,0)</f>
        <v>0</v>
      </c>
      <c r="H104" s="58">
        <f>+'[2]Income-2022-leva'!H104/1000+IF(+'[2]Rounding'!$G$131=$B104,+'[2]Rounding'!I$131,0)+IF(+'[2]Rounding'!$G$132=$B104,+'[2]Rounding'!I$132,0)+IF(+'[2]Rounding'!$G$133=$B104,+'[2]Rounding'!I$133,0)</f>
        <v>0</v>
      </c>
      <c r="I104" s="24"/>
      <c r="J104" s="57">
        <f>+'[2]Income-2022-leva'!J104/1000+IF(+'[2]Rounding'!$K$131=$B104,+'[2]Rounding'!L$131,0)+IF(+'[2]Rounding'!$K$132=$B104,+'[2]Rounding'!L$132,0)+IF(+'[2]Rounding'!$K$133=$B104,+'[2]Rounding'!L$133,0)</f>
        <v>0</v>
      </c>
      <c r="K104" s="58">
        <f>+'[2]Income-2022-leva'!K104/1000+IF(+'[2]Rounding'!$K$131=$B104,+'[2]Rounding'!M$131,0)+IF(+'[2]Rounding'!$K$132=$B104,+'[2]Rounding'!M$132,0)+IF(+'[2]Rounding'!$K$133=$B104,+'[2]Rounding'!M$133,0)</f>
        <v>0</v>
      </c>
      <c r="L104" s="24"/>
      <c r="M104" s="57">
        <f>++D104+G104+J104+IF(+'[2]Rounding'!$O$131=$B104,+'[2]Rounding'!P$131,0)+IF(+'[2]Rounding'!$O$132=$B104,+'[2]Rounding'!P$132,0)+IF(+'[2]Rounding'!$O$133=$B104,+'[2]Rounding'!P$133,0)</f>
        <v>0</v>
      </c>
      <c r="N104" s="58">
        <f>++E104+H104+K104+IF(+'[2]Rounding'!$O$131=$B104,+'[2]Rounding'!Q$131,0)+IF(+'[2]Rounding'!$O$132=$B104,+'[2]Rounding'!Q$132,0)+IF(+'[2]Rounding'!$O$133=$B104,+'[2]Rounding'!Q$133,0)</f>
        <v>0</v>
      </c>
      <c r="O104" s="127"/>
      <c r="P104" s="127"/>
      <c r="Q104" s="127"/>
    </row>
    <row r="105" spans="1:17" ht="15">
      <c r="A105" s="8" t="s">
        <v>101</v>
      </c>
      <c r="B105" s="9">
        <f>1+B104</f>
        <v>692</v>
      </c>
      <c r="C105" s="24"/>
      <c r="D105" s="57">
        <f>+'[2]Income-2022-leva'!D105/1000+IF(+'[2]Rounding'!$C$131=$B105,+'[2]Rounding'!D$131,0)+IF(+'[2]Rounding'!$C$132=$B105,+'[2]Rounding'!D$132,0)+IF(+'[2]Rounding'!$C$133=$B105,+'[2]Rounding'!D$133,0)</f>
        <v>0</v>
      </c>
      <c r="E105" s="58">
        <f>+'[2]Income-2022-leva'!E105/1000+IF(+'[2]Rounding'!$C$131=$B105,+'[2]Rounding'!E$131,0)+IF(+'[2]Rounding'!$C$132=$B105,+'[2]Rounding'!E$132,0)+IF(+'[2]Rounding'!$C$133=$B105,+'[2]Rounding'!E$133,0)</f>
        <v>18.53515</v>
      </c>
      <c r="F105" s="24"/>
      <c r="G105" s="57">
        <f>+'[2]Income-2022-leva'!G105/1000+IF(+'[2]Rounding'!$G$131=$B105,+'[2]Rounding'!H$131,0)+IF(+'[2]Rounding'!$G$132=$B105,+'[2]Rounding'!H$132,0)+IF(+'[2]Rounding'!$G$133=$B105,+'[2]Rounding'!H$133,0)</f>
        <v>0</v>
      </c>
      <c r="H105" s="58">
        <f>+'[2]Income-2022-leva'!H105/1000+IF(+'[2]Rounding'!$G$131=$B105,+'[2]Rounding'!I$131,0)+IF(+'[2]Rounding'!$G$132=$B105,+'[2]Rounding'!I$132,0)+IF(+'[2]Rounding'!$G$133=$B105,+'[2]Rounding'!I$133,0)</f>
        <v>0</v>
      </c>
      <c r="I105" s="24"/>
      <c r="J105" s="57">
        <f>+'[2]Income-2022-leva'!J105/1000+IF(+'[2]Rounding'!$K$131=$B105,+'[2]Rounding'!L$131,0)+IF(+'[2]Rounding'!$K$132=$B105,+'[2]Rounding'!L$132,0)+IF(+'[2]Rounding'!$K$133=$B105,+'[2]Rounding'!L$133,0)</f>
        <v>0</v>
      </c>
      <c r="K105" s="58">
        <f>+'[2]Income-2022-leva'!K105/1000+IF(+'[2]Rounding'!$K$131=$B105,+'[2]Rounding'!M$131,0)+IF(+'[2]Rounding'!$K$132=$B105,+'[2]Rounding'!M$132,0)+IF(+'[2]Rounding'!$K$133=$B105,+'[2]Rounding'!M$133,0)</f>
        <v>0</v>
      </c>
      <c r="L105" s="24"/>
      <c r="M105" s="57">
        <f>++D105+G105+J105+IF(+'[2]Rounding'!$O$131=$B105,+'[2]Rounding'!P$131,0)+IF(+'[2]Rounding'!$O$132=$B105,+'[2]Rounding'!P$132,0)+IF(+'[2]Rounding'!$O$133=$B105,+'[2]Rounding'!P$133,0)</f>
        <v>0</v>
      </c>
      <c r="N105" s="58">
        <f>++E105+H105+K105+IF(+'[2]Rounding'!$O$131=$B105,+'[2]Rounding'!Q$131,0)+IF(+'[2]Rounding'!$O$132=$B105,+'[2]Rounding'!Q$132,0)+IF(+'[2]Rounding'!$O$133=$B105,+'[2]Rounding'!Q$133,0)</f>
        <v>18.53515</v>
      </c>
      <c r="O105" s="127"/>
      <c r="P105" s="127"/>
      <c r="Q105" s="127"/>
    </row>
    <row r="106" spans="1:17" ht="15">
      <c r="A106" s="8" t="s">
        <v>102</v>
      </c>
      <c r="B106" s="9">
        <f>1+B105</f>
        <v>693</v>
      </c>
      <c r="C106" s="24"/>
      <c r="D106" s="57">
        <f>+'[2]Income-2022-leva'!D106/1000+IF(+'[2]Rounding'!$C$131=$B106,+'[2]Rounding'!D$131,0)+IF(+'[2]Rounding'!$C$132=$B106,+'[2]Rounding'!D$132,0)+IF(+'[2]Rounding'!$C$133=$B106,+'[2]Rounding'!D$133,0)</f>
        <v>23.12152</v>
      </c>
      <c r="E106" s="58">
        <f>+'[2]Income-2022-leva'!E106/1000+IF(+'[2]Rounding'!$C$131=$B106,+'[2]Rounding'!E$131,0)+IF(+'[2]Rounding'!$C$132=$B106,+'[2]Rounding'!E$132,0)+IF(+'[2]Rounding'!$C$133=$B106,+'[2]Rounding'!E$133,0)</f>
        <v>202.37619</v>
      </c>
      <c r="F106" s="24"/>
      <c r="G106" s="57">
        <f>+'[2]Income-2022-leva'!G106/1000+IF(+'[2]Rounding'!$G$131=$B106,+'[2]Rounding'!H$131,0)+IF(+'[2]Rounding'!$G$132=$B106,+'[2]Rounding'!H$132,0)+IF(+'[2]Rounding'!$G$133=$B106,+'[2]Rounding'!H$133,0)</f>
        <v>0</v>
      </c>
      <c r="H106" s="58">
        <f>+'[2]Income-2022-leva'!H106/1000+IF(+'[2]Rounding'!$G$131=$B106,+'[2]Rounding'!I$131,0)+IF(+'[2]Rounding'!$G$132=$B106,+'[2]Rounding'!I$132,0)+IF(+'[2]Rounding'!$G$133=$B106,+'[2]Rounding'!I$133,0)</f>
        <v>0</v>
      </c>
      <c r="I106" s="24"/>
      <c r="J106" s="57">
        <f>+'[2]Income-2022-leva'!J106/1000+IF(+'[2]Rounding'!$K$131=$B106,+'[2]Rounding'!L$131,0)+IF(+'[2]Rounding'!$K$132=$B106,+'[2]Rounding'!L$132,0)+IF(+'[2]Rounding'!$K$133=$B106,+'[2]Rounding'!L$133,0)</f>
        <v>104.21191999999999</v>
      </c>
      <c r="K106" s="58">
        <f>+'[2]Income-2022-leva'!K106/1000+IF(+'[2]Rounding'!$K$131=$B106,+'[2]Rounding'!M$131,0)+IF(+'[2]Rounding'!$K$132=$B106,+'[2]Rounding'!M$132,0)+IF(+'[2]Rounding'!$K$133=$B106,+'[2]Rounding'!M$133,0)</f>
        <v>69.54644</v>
      </c>
      <c r="L106" s="24"/>
      <c r="M106" s="57">
        <f>++D106+G106+J106+IF(+'[2]Rounding'!$O$131=$B106,+'[2]Rounding'!P$131,0)+IF(+'[2]Rounding'!$O$132=$B106,+'[2]Rounding'!P$132,0)+IF(+'[2]Rounding'!$O$133=$B106,+'[2]Rounding'!P$133,0)</f>
        <v>127.33344</v>
      </c>
      <c r="N106" s="58">
        <f>++E106+H106+K106+IF(+'[2]Rounding'!$O$131=$B106,+'[2]Rounding'!Q$131,0)+IF(+'[2]Rounding'!$O$132=$B106,+'[2]Rounding'!Q$132,0)+IF(+'[2]Rounding'!$O$133=$B106,+'[2]Rounding'!Q$133,0)</f>
        <v>271.92263</v>
      </c>
      <c r="O106" s="127"/>
      <c r="P106" s="127"/>
      <c r="Q106" s="127"/>
    </row>
    <row r="107" spans="1:17" ht="15">
      <c r="A107" s="8" t="s">
        <v>103</v>
      </c>
      <c r="B107" s="9">
        <f>1+B106</f>
        <v>694</v>
      </c>
      <c r="C107" s="24"/>
      <c r="D107" s="57">
        <f>+'[2]Income-2022-leva'!D107/1000+IF(+'[2]Rounding'!$C$131=$B107,+'[2]Rounding'!D$131,0)+IF(+'[2]Rounding'!$C$132=$B107,+'[2]Rounding'!D$132,0)+IF(+'[2]Rounding'!$C$133=$B107,+'[2]Rounding'!D$133,0)</f>
        <v>0</v>
      </c>
      <c r="E107" s="58">
        <f>+'[2]Income-2022-leva'!E107/1000+IF(+'[2]Rounding'!$C$131=$B107,+'[2]Rounding'!E$131,0)+IF(+'[2]Rounding'!$C$132=$B107,+'[2]Rounding'!E$132,0)+IF(+'[2]Rounding'!$C$133=$B107,+'[2]Rounding'!E$133,0)</f>
        <v>0</v>
      </c>
      <c r="F107" s="24"/>
      <c r="G107" s="57">
        <f>+'[2]Income-2022-leva'!G107/1000+IF(+'[2]Rounding'!$G$131=$B107,+'[2]Rounding'!H$131,0)+IF(+'[2]Rounding'!$G$132=$B107,+'[2]Rounding'!H$132,0)+IF(+'[2]Rounding'!$G$133=$B107,+'[2]Rounding'!H$133,0)</f>
        <v>0</v>
      </c>
      <c r="H107" s="58">
        <f>+'[2]Income-2022-leva'!H107/1000+IF(+'[2]Rounding'!$G$131=$B107,+'[2]Rounding'!I$131,0)+IF(+'[2]Rounding'!$G$132=$B107,+'[2]Rounding'!I$132,0)+IF(+'[2]Rounding'!$G$133=$B107,+'[2]Rounding'!I$133,0)</f>
        <v>0</v>
      </c>
      <c r="I107" s="24"/>
      <c r="J107" s="57">
        <f>+'[2]Income-2022-leva'!J107/1000+IF(+'[2]Rounding'!$K$131=$B107,+'[2]Rounding'!L$131,0)+IF(+'[2]Rounding'!$K$132=$B107,+'[2]Rounding'!L$132,0)+IF(+'[2]Rounding'!$K$133=$B107,+'[2]Rounding'!L$133,0)</f>
        <v>0</v>
      </c>
      <c r="K107" s="58">
        <f>+'[2]Income-2022-leva'!K107/1000+IF(+'[2]Rounding'!$K$131=$B107,+'[2]Rounding'!M$131,0)+IF(+'[2]Rounding'!$K$132=$B107,+'[2]Rounding'!M$132,0)+IF(+'[2]Rounding'!$K$133=$B107,+'[2]Rounding'!M$133,0)</f>
        <v>0</v>
      </c>
      <c r="L107" s="24"/>
      <c r="M107" s="57">
        <f>++D107+G107+J107+IF(+'[2]Rounding'!$O$131=$B107,+'[2]Rounding'!P$131,0)+IF(+'[2]Rounding'!$O$132=$B107,+'[2]Rounding'!P$132,0)+IF(+'[2]Rounding'!$O$133=$B107,+'[2]Rounding'!P$133,0)</f>
        <v>0</v>
      </c>
      <c r="N107" s="58">
        <f>++E107+H107+K107+IF(+'[2]Rounding'!$O$131=$B107,+'[2]Rounding'!Q$131,0)+IF(+'[2]Rounding'!$O$132=$B107,+'[2]Rounding'!Q$132,0)+IF(+'[2]Rounding'!$O$133=$B107,+'[2]Rounding'!Q$133,0)</f>
        <v>0</v>
      </c>
      <c r="O107" s="127"/>
      <c r="P107" s="127"/>
      <c r="Q107" s="167" t="s">
        <v>115</v>
      </c>
    </row>
    <row r="108" spans="1:17" ht="15.75">
      <c r="A108" s="10" t="s">
        <v>104</v>
      </c>
      <c r="B108" s="11">
        <f>1+B107</f>
        <v>695</v>
      </c>
      <c r="C108" s="24"/>
      <c r="D108" s="59">
        <f>+'[2]Income-2022-leva'!D108/1000+IF(+'[2]Rounding'!$C$131=$B108,+'[2]Rounding'!D$131,0)+IF(+'[2]Rounding'!$C$132=$B108,+'[2]Rounding'!D$132,0)+IF(+'[2]Rounding'!$C$133=$B108,+'[2]Rounding'!D$133,0)</f>
        <v>0</v>
      </c>
      <c r="E108" s="60">
        <f>+'[2]Income-2022-leva'!E108/1000+IF(+'[2]Rounding'!$C$131=$B108,+'[2]Rounding'!E$131,0)+IF(+'[2]Rounding'!$C$132=$B108,+'[2]Rounding'!E$132,0)+IF(+'[2]Rounding'!$C$133=$B108,+'[2]Rounding'!E$133,0)</f>
        <v>0</v>
      </c>
      <c r="F108" s="24"/>
      <c r="G108" s="59">
        <f>+'[2]Income-2022-leva'!G108/1000+IF(+'[2]Rounding'!$G$131=$B108,+'[2]Rounding'!H$131,0)+IF(+'[2]Rounding'!$G$132=$B108,+'[2]Rounding'!H$132,0)+IF(+'[2]Rounding'!$G$133=$B108,+'[2]Rounding'!H$133,0)</f>
        <v>0</v>
      </c>
      <c r="H108" s="60">
        <f>+'[2]Income-2022-leva'!H108/1000+IF(+'[2]Rounding'!$G$131=$B108,+'[2]Rounding'!I$131,0)+IF(+'[2]Rounding'!$G$132=$B108,+'[2]Rounding'!I$132,0)+IF(+'[2]Rounding'!$G$133=$B108,+'[2]Rounding'!I$133,0)</f>
        <v>0</v>
      </c>
      <c r="I108" s="24"/>
      <c r="J108" s="59">
        <f>+'[2]Income-2022-leva'!J108/1000+IF(+'[2]Rounding'!$K$131=$B108,+'[2]Rounding'!L$131,0)+IF(+'[2]Rounding'!$K$132=$B108,+'[2]Rounding'!L$132,0)+IF(+'[2]Rounding'!$K$133=$B108,+'[2]Rounding'!L$133,0)</f>
        <v>0</v>
      </c>
      <c r="K108" s="60">
        <f>+'[2]Income-2022-leva'!K108/1000+IF(+'[2]Rounding'!$K$131=$B108,+'[2]Rounding'!M$131,0)+IF(+'[2]Rounding'!$K$132=$B108,+'[2]Rounding'!M$132,0)+IF(+'[2]Rounding'!$K$133=$B108,+'[2]Rounding'!M$133,0)</f>
        <v>0</v>
      </c>
      <c r="L108" s="24"/>
      <c r="M108" s="59">
        <f>++D108+G108+J108+IF(+'[2]Rounding'!$O$131=$B108,+'[2]Rounding'!P$131,0)+IF(+'[2]Rounding'!$O$132=$B108,+'[2]Rounding'!P$132,0)+IF(+'[2]Rounding'!$O$133=$B108,+'[2]Rounding'!P$133,0)</f>
        <v>0</v>
      </c>
      <c r="N108" s="60">
        <f>++E108+H108+K108+IF(+'[2]Rounding'!$O$131=$B108,+'[2]Rounding'!Q$131,0)+IF(+'[2]Rounding'!$O$132=$B108,+'[2]Rounding'!Q$132,0)+IF(+'[2]Rounding'!$O$133=$B108,+'[2]Rounding'!Q$133,0)</f>
        <v>0</v>
      </c>
      <c r="O108" s="127"/>
      <c r="P108" s="168" t="s">
        <v>116</v>
      </c>
      <c r="Q108" s="169" t="str">
        <f>+Q25</f>
        <v>'Municipal-Bal'</v>
      </c>
    </row>
    <row r="109" spans="1:17" ht="15">
      <c r="A109" s="48" t="s">
        <v>69</v>
      </c>
      <c r="B109" s="49">
        <v>690</v>
      </c>
      <c r="C109" s="24"/>
      <c r="D109" s="77">
        <f>++SUM(D104:D108)</f>
        <v>23.12152</v>
      </c>
      <c r="E109" s="78">
        <f>++SUM(E104:E108)</f>
        <v>220.91134</v>
      </c>
      <c r="F109" s="24"/>
      <c r="G109" s="77">
        <f>++SUM(G104:G108)</f>
        <v>0</v>
      </c>
      <c r="H109" s="78">
        <f>++SUM(H104:H108)</f>
        <v>0</v>
      </c>
      <c r="I109" s="24"/>
      <c r="J109" s="77">
        <f>++SUM(J104:J108)</f>
        <v>104.21191999999999</v>
      </c>
      <c r="K109" s="78">
        <f>++SUM(K104:K108)</f>
        <v>69.54644</v>
      </c>
      <c r="L109" s="24"/>
      <c r="M109" s="77">
        <f>++SUM(M104:M108)</f>
        <v>127.33344</v>
      </c>
      <c r="N109" s="78">
        <f>++SUM(N104:N108)</f>
        <v>290.45778</v>
      </c>
      <c r="O109" s="127"/>
      <c r="P109" s="208" t="s">
        <v>122</v>
      </c>
      <c r="Q109" s="209"/>
    </row>
    <row r="110" spans="1:17" ht="15">
      <c r="A110" s="4"/>
      <c r="B110" s="5"/>
      <c r="C110" s="24"/>
      <c r="D110" s="63"/>
      <c r="E110" s="64"/>
      <c r="F110" s="24"/>
      <c r="G110" s="63"/>
      <c r="H110" s="64"/>
      <c r="I110" s="24"/>
      <c r="J110" s="63"/>
      <c r="K110" s="64"/>
      <c r="L110" s="24"/>
      <c r="M110" s="63"/>
      <c r="N110" s="64"/>
      <c r="O110" s="127"/>
      <c r="P110" s="210"/>
      <c r="Q110" s="211"/>
    </row>
    <row r="111" spans="1:17" ht="18" thickBot="1">
      <c r="A111" s="50" t="s">
        <v>105</v>
      </c>
      <c r="B111" s="51">
        <v>799</v>
      </c>
      <c r="C111" s="24"/>
      <c r="D111" s="79">
        <f>+D90+D95+D102-D109</f>
        <v>3121.4490899999996</v>
      </c>
      <c r="E111" s="80">
        <f>+E90+E95+E102-E109</f>
        <v>1294.8421600000001</v>
      </c>
      <c r="F111" s="24"/>
      <c r="G111" s="79">
        <f>+G90+G95+G102-G109</f>
        <v>-145.3424</v>
      </c>
      <c r="H111" s="80">
        <f>+H90+H95+H102-H109</f>
        <v>0</v>
      </c>
      <c r="I111" s="24"/>
      <c r="J111" s="79">
        <f>+J90+J95+J102-J109</f>
        <v>14.75190000000002</v>
      </c>
      <c r="K111" s="80">
        <f>+K90+K95+K102-K109</f>
        <v>1671.88303</v>
      </c>
      <c r="L111" s="24"/>
      <c r="M111" s="79">
        <f>+M90+M95+M102-M109</f>
        <v>2990.85859</v>
      </c>
      <c r="N111" s="80">
        <f>+N90+N95+N102-N109</f>
        <v>2966.7251899999997</v>
      </c>
      <c r="O111" s="127"/>
      <c r="P111" s="192" t="s">
        <v>118</v>
      </c>
      <c r="Q111" s="193" t="s">
        <v>119</v>
      </c>
    </row>
    <row r="112" spans="1:17" ht="15">
      <c r="A112" s="4"/>
      <c r="B112" s="5"/>
      <c r="C112" s="24"/>
      <c r="D112" s="63"/>
      <c r="E112" s="64"/>
      <c r="F112" s="24"/>
      <c r="G112" s="63"/>
      <c r="H112" s="64"/>
      <c r="I112" s="24"/>
      <c r="J112" s="63"/>
      <c r="K112" s="64"/>
      <c r="L112" s="24"/>
      <c r="M112" s="63"/>
      <c r="N112" s="64"/>
      <c r="O112" s="127"/>
      <c r="P112" s="194"/>
      <c r="Q112" s="194"/>
    </row>
    <row r="113" spans="1:17" ht="18" thickBot="1">
      <c r="A113" s="52" t="s">
        <v>106</v>
      </c>
      <c r="B113" s="29">
        <v>1000</v>
      </c>
      <c r="C113" s="24"/>
      <c r="D113" s="81">
        <f>+D40+D81+D85+D111-D77</f>
        <v>-1651.4398</v>
      </c>
      <c r="E113" s="82">
        <f>+E40+E81+E85+E111-E77</f>
        <v>-3904.4373200000045</v>
      </c>
      <c r="F113" s="24"/>
      <c r="G113" s="81">
        <f>+G40+G81+G85+G111-G77</f>
        <v>-55.374610000000075</v>
      </c>
      <c r="H113" s="82">
        <f>+H40+H81+H85+H111-H77</f>
        <v>417.2457700000001</v>
      </c>
      <c r="I113" s="24"/>
      <c r="J113" s="81">
        <f>+J40+J81+J85+J111-J77</f>
        <v>-1616.02294</v>
      </c>
      <c r="K113" s="82">
        <f>+K40+K81+K85+K111-K77</f>
        <v>-609.7062799999994</v>
      </c>
      <c r="L113" s="24"/>
      <c r="M113" s="81">
        <f>+M40+M81+M85+M111-M77</f>
        <v>-3322.837349999998</v>
      </c>
      <c r="N113" s="82">
        <f>+N40+N81+N85+N111-N77</f>
        <v>-4096.897830000002</v>
      </c>
      <c r="O113" s="127"/>
      <c r="P113" s="195">
        <f>+P29-P53-P74</f>
        <v>0</v>
      </c>
      <c r="Q113" s="196">
        <f>+Q29-Q53-Q74</f>
        <v>0</v>
      </c>
    </row>
    <row r="114" spans="1:17" ht="15.75" thickTop="1">
      <c r="A114" s="102"/>
      <c r="B114" s="100"/>
      <c r="C114" s="24"/>
      <c r="D114" s="103"/>
      <c r="E114" s="103"/>
      <c r="F114" s="24"/>
      <c r="G114" s="103"/>
      <c r="H114" s="103"/>
      <c r="I114" s="24"/>
      <c r="J114" s="103"/>
      <c r="K114" s="103"/>
      <c r="L114" s="24"/>
      <c r="M114" s="103"/>
      <c r="N114" s="103"/>
      <c r="O114" s="127"/>
      <c r="P114" s="212" t="str">
        <f>+'[2]Income-2022-leva'!P114:Q114</f>
        <v>O K</v>
      </c>
      <c r="Q114" s="212"/>
    </row>
    <row r="115" spans="1:17" ht="18">
      <c r="A115" s="118" t="s">
        <v>107</v>
      </c>
      <c r="B115" s="104"/>
      <c r="C115" s="24"/>
      <c r="D115" s="119" t="str">
        <f>+'[2]Income-2022-leva'!D115</f>
        <v>12.10.2022г.</v>
      </c>
      <c r="E115" s="118" t="s">
        <v>108</v>
      </c>
      <c r="F115" s="24"/>
      <c r="G115" s="106"/>
      <c r="H115" s="105"/>
      <c r="I115" s="105"/>
      <c r="J115" s="105"/>
      <c r="K115" s="118" t="s">
        <v>109</v>
      </c>
      <c r="L115" s="24"/>
      <c r="M115" s="109"/>
      <c r="N115" s="110"/>
      <c r="O115" s="127"/>
      <c r="P115" s="207" t="str">
        <f>+'[2]Income-2022-leva'!P115:Q115</f>
        <v>O K</v>
      </c>
      <c r="Q115" s="207"/>
    </row>
    <row r="116" spans="1:17" ht="15">
      <c r="A116" s="101"/>
      <c r="B116" s="101"/>
      <c r="C116" s="24"/>
      <c r="D116" s="101"/>
      <c r="E116" s="101"/>
      <c r="F116" s="24"/>
      <c r="G116" s="106"/>
      <c r="H116" s="229" t="str">
        <f>+'[2]BALANCE-SHEET-2022-leva'!H97:J97</f>
        <v>Подп.Илия Христов</v>
      </c>
      <c r="I116" s="229"/>
      <c r="J116" s="229"/>
      <c r="K116" s="106"/>
      <c r="L116" s="24"/>
      <c r="M116" s="230" t="str">
        <f>+'[2]BALANCE-SHEET-2022-leva'!M97</f>
        <v>Бриг.ген. Иван Маламов</v>
      </c>
      <c r="N116" s="230"/>
      <c r="O116" s="127"/>
      <c r="P116" s="127"/>
      <c r="Q116" s="127"/>
    </row>
    <row r="117" spans="1:17" ht="15">
      <c r="A117" s="101"/>
      <c r="B117" s="101"/>
      <c r="C117" s="24"/>
      <c r="D117" s="101"/>
      <c r="E117" s="101"/>
      <c r="F117" s="24"/>
      <c r="G117" s="106"/>
      <c r="H117" s="107"/>
      <c r="I117" s="24"/>
      <c r="J117" s="108"/>
      <c r="K117" s="106"/>
      <c r="L117" s="24"/>
      <c r="M117" s="108"/>
      <c r="N117" s="106"/>
      <c r="O117" s="127"/>
      <c r="P117" s="127"/>
      <c r="Q117" s="127"/>
    </row>
    <row r="118" spans="1:17" ht="17.2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7"/>
      <c r="P118" s="127"/>
      <c r="Q118" s="167" t="s">
        <v>115</v>
      </c>
    </row>
    <row r="119" spans="1:17" ht="15">
      <c r="A119" s="123"/>
      <c r="B119" s="124"/>
      <c r="C119" s="125"/>
      <c r="D119" s="124"/>
      <c r="E119" s="126"/>
      <c r="F119" s="125"/>
      <c r="G119" s="124"/>
      <c r="H119" s="124"/>
      <c r="I119" s="125"/>
      <c r="J119" s="124"/>
      <c r="K119" s="124"/>
      <c r="L119" s="125"/>
      <c r="M119" s="124"/>
      <c r="N119" s="124"/>
      <c r="O119" s="127"/>
      <c r="P119" s="127"/>
      <c r="Q119" s="127"/>
    </row>
    <row r="120" spans="1:17" ht="15.75" thickBot="1">
      <c r="A120" s="127"/>
      <c r="B120" s="127"/>
      <c r="C120" s="128"/>
      <c r="D120" s="127"/>
      <c r="E120" s="127"/>
      <c r="F120" s="128"/>
      <c r="G120" s="127"/>
      <c r="H120" s="127"/>
      <c r="I120" s="127"/>
      <c r="J120" s="127"/>
      <c r="K120" s="127"/>
      <c r="L120" s="128"/>
      <c r="M120" s="127"/>
      <c r="N120" s="127"/>
      <c r="O120" s="127"/>
      <c r="P120" s="197" t="s">
        <v>123</v>
      </c>
      <c r="Q120" s="198"/>
    </row>
    <row r="121" spans="1:17" ht="15">
      <c r="A121" s="129" t="s">
        <v>111</v>
      </c>
      <c r="B121" s="130"/>
      <c r="C121" s="128"/>
      <c r="D121" s="131" t="str">
        <f>+IF(+ROUND(D124,2)=0,"O K","НЕРАВНЕНИЕ !")</f>
        <v>O K</v>
      </c>
      <c r="E121" s="132" t="str">
        <f>+IF(+ROUND(E124,0)=0,"O K","НЕРАВНЕНИЕ !")</f>
        <v>O K</v>
      </c>
      <c r="F121" s="128"/>
      <c r="G121" s="133" t="str">
        <f>+IF(+ROUND(G124,2)=0,"O K","НЕРАВНЕНИЕ !")</f>
        <v>O K</v>
      </c>
      <c r="H121" s="134" t="str">
        <f>+IF(+ROUND(H124,0)=0,"O K","НЕРАВНЕНИЕ !")</f>
        <v>O K</v>
      </c>
      <c r="I121" s="127"/>
      <c r="J121" s="135" t="str">
        <f>+IF(+ROUND(J124,2)=0,"O K","НЕРАВНЕНИЕ !")</f>
        <v>O K</v>
      </c>
      <c r="K121" s="136" t="str">
        <f>+IF(+ROUND(K124,0)=0,"O K","НЕРАВНЕНИЕ !")</f>
        <v>O K</v>
      </c>
      <c r="L121" s="128"/>
      <c r="M121" s="137" t="str">
        <f>+IF(+ROUND(M124,2)=0,"O K","НЕРАВНЕНИЕ !")</f>
        <v>O K</v>
      </c>
      <c r="N121" s="138" t="str">
        <f>+IF(+ROUND(N124,0)=0,"O K","НЕРАВНЕНИЕ !")</f>
        <v>O K</v>
      </c>
      <c r="O121" s="127"/>
      <c r="P121" s="199" t="str">
        <f>+IF(ROUND(+P122,0)=0,"O K","НЕРАВНЕНИЕ !")</f>
        <v>O K</v>
      </c>
      <c r="Q121" s="199" t="str">
        <f>+IF(ROUND(+Q122,0)=0,"O K","НЕРАВНЕНИЕ !")</f>
        <v>O K</v>
      </c>
    </row>
    <row r="122" spans="1:17" ht="15.75" thickBot="1">
      <c r="A122" s="139" t="s">
        <v>112</v>
      </c>
      <c r="B122" s="140"/>
      <c r="C122" s="128"/>
      <c r="D122" s="141" t="str">
        <f>+IF(+ROUND(D125,0)=0,"O K","НЕРАВНЕНИЕ !")</f>
        <v>O K</v>
      </c>
      <c r="E122" s="142" t="str">
        <f>+IF(+ROUND(E125,0)=0,"O K","НЕРАВНЕНИЕ !")</f>
        <v>O K</v>
      </c>
      <c r="F122" s="128"/>
      <c r="G122" s="143" t="str">
        <f>+IF(+ROUND(G125,0)=0,"O K","НЕРАВНЕНИЕ !")</f>
        <v>O K</v>
      </c>
      <c r="H122" s="144" t="str">
        <f>+IF(+ROUND(H125,0)=0,"O K","НЕРАВНЕНИЕ !")</f>
        <v>O K</v>
      </c>
      <c r="I122" s="127"/>
      <c r="J122" s="145" t="str">
        <f>+IF(+ROUND(J125,0)=0,"O K","НЕРАВНЕНИЕ !")</f>
        <v>O K</v>
      </c>
      <c r="K122" s="146" t="str">
        <f>+IF(+ROUND(K125,0)=0,"O K","НЕРАВНЕНИЕ !")</f>
        <v>O K</v>
      </c>
      <c r="L122" s="128"/>
      <c r="M122" s="147" t="str">
        <f>+IF(+ROUND(M125,0)=0,"O K","НЕРАВНЕНИЕ !")</f>
        <v>O K</v>
      </c>
      <c r="N122" s="148" t="str">
        <f>+IF(+ROUND(N125,0)=0,"O K","НЕРАВНЕНИЕ !")</f>
        <v>O K</v>
      </c>
      <c r="O122" s="127"/>
      <c r="P122" s="199">
        <f>+P113-('[2]BALANCE-SHEET-2022'!P65)</f>
        <v>0</v>
      </c>
      <c r="Q122" s="199">
        <f>+Q113-('[2]BALANCE-SHEET-2022'!Q65)</f>
        <v>0</v>
      </c>
    </row>
    <row r="123" spans="1:17" ht="15.75" thickBot="1">
      <c r="A123" s="127"/>
      <c r="B123" s="127"/>
      <c r="C123" s="128"/>
      <c r="D123" s="127"/>
      <c r="E123" s="127"/>
      <c r="F123" s="128"/>
      <c r="G123" s="127"/>
      <c r="H123" s="127"/>
      <c r="I123" s="127"/>
      <c r="J123" s="127"/>
      <c r="K123" s="127"/>
      <c r="L123" s="128"/>
      <c r="M123" s="127"/>
      <c r="N123" s="127"/>
      <c r="O123" s="127"/>
      <c r="P123" s="200" t="s">
        <v>124</v>
      </c>
      <c r="Q123" s="201"/>
    </row>
    <row r="124" spans="1:17" ht="15">
      <c r="A124" s="129" t="s">
        <v>113</v>
      </c>
      <c r="B124" s="130"/>
      <c r="C124" s="128"/>
      <c r="D124" s="149">
        <f>+ROUND(D113-'[2]BALANCE-SHEET-2022'!D65,0)</f>
        <v>0</v>
      </c>
      <c r="E124" s="150">
        <f>+ROUND(E113-'[2]BALANCE-SHEET-2022'!E65,0)</f>
        <v>0</v>
      </c>
      <c r="F124" s="151"/>
      <c r="G124" s="152">
        <f>+ROUND(G113-'[2]BALANCE-SHEET-2022'!G65,0)</f>
        <v>0</v>
      </c>
      <c r="H124" s="153">
        <f>+ROUND(H113-'[2]BALANCE-SHEET-2022'!H65,0)</f>
        <v>0</v>
      </c>
      <c r="I124" s="154"/>
      <c r="J124" s="155">
        <f>+ROUND(J113-'[2]BALANCE-SHEET-2022'!J65,0)</f>
        <v>0</v>
      </c>
      <c r="K124" s="156">
        <f>+ROUND(K113-'[2]BALANCE-SHEET-2022'!K65,0)</f>
        <v>0</v>
      </c>
      <c r="L124" s="151"/>
      <c r="M124" s="157">
        <f>+ROUND(M113-'[2]BALANCE-SHEET-2022'!M65,0)</f>
        <v>0</v>
      </c>
      <c r="N124" s="158">
        <f>+ROUND(N113-'[2]BALANCE-SHEET-2022'!N65,0)</f>
        <v>0</v>
      </c>
      <c r="O124" s="127"/>
      <c r="P124" s="202" t="s">
        <v>126</v>
      </c>
      <c r="Q124" s="203"/>
    </row>
    <row r="125" spans="1:17" ht="15.75" thickBot="1">
      <c r="A125" s="139" t="s">
        <v>114</v>
      </c>
      <c r="B125" s="140"/>
      <c r="C125" s="128"/>
      <c r="D125" s="159">
        <f>+ROUND(D113-(SUM('[2]TRIAL-BALANCE'!T384:T828)-SUM('[2]TRIAL-BALANCE'!S384:S828))/1000,0)</f>
        <v>0</v>
      </c>
      <c r="E125" s="160">
        <f>+ROUND(E113-'[2]R &amp; E data-2021'!P464/1000,0)</f>
        <v>0</v>
      </c>
      <c r="F125" s="151"/>
      <c r="G125" s="161">
        <f>+ROUND(G113-(SUM('[2]TRIAL-BALANCE'!AA384:AA828)-SUM('[2]TRIAL-BALANCE'!Z384:Z828))/1000,0)</f>
        <v>0</v>
      </c>
      <c r="H125" s="162">
        <f>+ROUND(H113-'[2]R &amp; E data-2021'!S464/1000,0)</f>
        <v>0</v>
      </c>
      <c r="I125" s="154"/>
      <c r="J125" s="163">
        <f>+ROUND(J113-(SUM('[2]TRIAL-BALANCE'!AH384:AH828)-SUM('[2]TRIAL-BALANCE'!AG384:AG828))/1000,0)</f>
        <v>0</v>
      </c>
      <c r="K125" s="164">
        <f>+ROUND(K113-'[2]R &amp; E data-2021'!V464/1000,0)</f>
        <v>0</v>
      </c>
      <c r="L125" s="151"/>
      <c r="M125" s="165">
        <f>+ROUND(M113-P113,0)-ROUND((SUM('[2]TRIAL-BALANCE'!AP384:AP828)-SUM('[2]TRIAL-BALANCE'!AO384:AO828))/1000,0)</f>
        <v>0</v>
      </c>
      <c r="N125" s="166">
        <f>+ROUND(N113-Q113,0)-ROUND('[2]R &amp; E data-2021'!Y464/1000,0)</f>
        <v>0</v>
      </c>
      <c r="O125" s="127"/>
      <c r="P125" s="241" t="s">
        <v>127</v>
      </c>
      <c r="Q125" s="204" t="str">
        <f>+Q25</f>
        <v>'Municipal-Bal'</v>
      </c>
    </row>
    <row r="126" spans="1:17" ht="15">
      <c r="A126" s="127"/>
      <c r="B126" s="127"/>
      <c r="C126" s="128"/>
      <c r="D126" s="127"/>
      <c r="E126" s="127"/>
      <c r="F126" s="128"/>
      <c r="G126" s="127"/>
      <c r="H126" s="127"/>
      <c r="I126" s="128"/>
      <c r="J126" s="127"/>
      <c r="K126" s="127"/>
      <c r="L126" s="128"/>
      <c r="M126" s="127"/>
      <c r="N126" s="127"/>
      <c r="O126" s="127"/>
      <c r="P126" s="242" t="s">
        <v>125</v>
      </c>
      <c r="Q126" s="205"/>
    </row>
  </sheetData>
  <sheetProtection/>
  <mergeCells count="25">
    <mergeCell ref="H116:J116"/>
    <mergeCell ref="M116:N116"/>
    <mergeCell ref="B7:B9"/>
    <mergeCell ref="M7:N8"/>
    <mergeCell ref="K3:N3"/>
    <mergeCell ref="P75:Q75"/>
    <mergeCell ref="A1:D1"/>
    <mergeCell ref="G1:H1"/>
    <mergeCell ref="A2:D2"/>
    <mergeCell ref="A3:D3"/>
    <mergeCell ref="G3:H3"/>
    <mergeCell ref="B5:G5"/>
    <mergeCell ref="E2:H2"/>
    <mergeCell ref="J2:K2"/>
    <mergeCell ref="M2:N2"/>
    <mergeCell ref="P76:Q76"/>
    <mergeCell ref="P77:Q77"/>
    <mergeCell ref="P109:Q110"/>
    <mergeCell ref="P114:Q114"/>
    <mergeCell ref="P115:Q115"/>
    <mergeCell ref="P30:Q30"/>
    <mergeCell ref="P31:Q31"/>
    <mergeCell ref="P32:Q32"/>
    <mergeCell ref="P54:Q54"/>
    <mergeCell ref="P55:Q55"/>
  </mergeCells>
  <conditionalFormatting sqref="M5">
    <cfRule type="cellIs" priority="36" dxfId="74" operator="equal" stopIfTrue="1">
      <formula>0</formula>
    </cfRule>
  </conditionalFormatting>
  <conditionalFormatting sqref="A1:D1 G1:H1 G3:H3 K1">
    <cfRule type="cellIs" priority="37" dxfId="75" operator="equal" stopIfTrue="1">
      <formula>0</formula>
    </cfRule>
  </conditionalFormatting>
  <conditionalFormatting sqref="G124:H125 J124:K125 D124:E125 M124:N124">
    <cfRule type="cellIs" priority="35" dxfId="76" operator="notEqual" stopIfTrue="1">
      <formula>0</formula>
    </cfRule>
  </conditionalFormatting>
  <conditionalFormatting sqref="D121:E122">
    <cfRule type="cellIs" priority="33" dxfId="77" operator="equal" stopIfTrue="1">
      <formula>"НЕРАВНЕНИЕ !"</formula>
    </cfRule>
    <cfRule type="cellIs" priority="34" dxfId="2" operator="equal" stopIfTrue="1">
      <formula>"НЕРАВНЕНИЕ !"</formula>
    </cfRule>
  </conditionalFormatting>
  <conditionalFormatting sqref="G121:H122">
    <cfRule type="cellIs" priority="32" dxfId="77" operator="equal" stopIfTrue="1">
      <formula>"НЕРАВНЕНИЕ !"</formula>
    </cfRule>
  </conditionalFormatting>
  <conditionalFormatting sqref="J121:K122 M121:N122">
    <cfRule type="cellIs" priority="31" dxfId="77" operator="equal" stopIfTrue="1">
      <formula>"НЕРАВНЕНИЕ !"</formula>
    </cfRule>
  </conditionalFormatting>
  <conditionalFormatting sqref="K3">
    <cfRule type="cellIs" priority="30" dxfId="75" operator="equal" stopIfTrue="1">
      <formula>0</formula>
    </cfRule>
  </conditionalFormatting>
  <conditionalFormatting sqref="N1">
    <cfRule type="cellIs" priority="29" dxfId="75" operator="equal" stopIfTrue="1">
      <formula>0</formula>
    </cfRule>
  </conditionalFormatting>
  <conditionalFormatting sqref="Q22:Q23">
    <cfRule type="cellIs" priority="28" dxfId="78" operator="equal" stopIfTrue="1">
      <formula>"O K"</formula>
    </cfRule>
  </conditionalFormatting>
  <conditionalFormatting sqref="P121">
    <cfRule type="cellIs" priority="27" dxfId="76" operator="equal" stopIfTrue="1">
      <formula>"НЕРАВНЕНИЕ !"</formula>
    </cfRule>
  </conditionalFormatting>
  <conditionalFormatting sqref="P122">
    <cfRule type="cellIs" priority="26" dxfId="76" operator="notEqual" stopIfTrue="1">
      <formula>0</formula>
    </cfRule>
  </conditionalFormatting>
  <conditionalFormatting sqref="Q122">
    <cfRule type="cellIs" priority="25" dxfId="76" operator="notEqual" stopIfTrue="1">
      <formula>0</formula>
    </cfRule>
  </conditionalFormatting>
  <conditionalFormatting sqref="Q121">
    <cfRule type="cellIs" priority="24" dxfId="76" operator="equal" stopIfTrue="1">
      <formula>"НЕРАВНЕНИЕ !"</formula>
    </cfRule>
  </conditionalFormatting>
  <conditionalFormatting sqref="M125:N125">
    <cfRule type="cellIs" priority="23" dxfId="76" operator="notEqual" stopIfTrue="1">
      <formula>0</formula>
    </cfRule>
  </conditionalFormatting>
  <conditionalFormatting sqref="A9">
    <cfRule type="cellIs" priority="22" dxfId="77" operator="equal">
      <formula>"Непопълнен ред в таблица 'Cash-deficit'!"</formula>
    </cfRule>
  </conditionalFormatting>
  <conditionalFormatting sqref="A3:D3">
    <cfRule type="cellIs" priority="21" dxfId="75" operator="equal" stopIfTrue="1">
      <formula>0</formula>
    </cfRule>
  </conditionalFormatting>
  <conditionalFormatting sqref="P30">
    <cfRule type="cellIs" priority="20" dxfId="76" operator="notEqual" stopIfTrue="1">
      <formula>"O K"</formula>
    </cfRule>
  </conditionalFormatting>
  <conditionalFormatting sqref="P30:Q30">
    <cfRule type="cellIs" priority="19" dxfId="78" operator="equal" stopIfTrue="1">
      <formula>"O K"</formula>
    </cfRule>
  </conditionalFormatting>
  <conditionalFormatting sqref="P31:Q31">
    <cfRule type="cellIs" priority="18" dxfId="79" operator="notEqual">
      <formula>0</formula>
    </cfRule>
  </conditionalFormatting>
  <conditionalFormatting sqref="P32">
    <cfRule type="cellIs" priority="17" dxfId="76" operator="notEqual" stopIfTrue="1">
      <formula>"O K"</formula>
    </cfRule>
  </conditionalFormatting>
  <conditionalFormatting sqref="P32:Q32">
    <cfRule type="cellIs" priority="16" dxfId="78" operator="equal" stopIfTrue="1">
      <formula>"O K"</formula>
    </cfRule>
  </conditionalFormatting>
  <conditionalFormatting sqref="P75">
    <cfRule type="cellIs" priority="15" dxfId="76" operator="notEqual" stopIfTrue="1">
      <formula>"O K"</formula>
    </cfRule>
  </conditionalFormatting>
  <conditionalFormatting sqref="P75:Q75">
    <cfRule type="cellIs" priority="14" dxfId="78" operator="equal" stopIfTrue="1">
      <formula>"O K"</formula>
    </cfRule>
  </conditionalFormatting>
  <conditionalFormatting sqref="P76:Q76">
    <cfRule type="cellIs" priority="13" dxfId="79" operator="notEqual">
      <formula>0</formula>
    </cfRule>
  </conditionalFormatting>
  <conditionalFormatting sqref="P77">
    <cfRule type="cellIs" priority="12" dxfId="76" operator="notEqual" stopIfTrue="1">
      <formula>"O K"</formula>
    </cfRule>
  </conditionalFormatting>
  <conditionalFormatting sqref="P77:Q77">
    <cfRule type="cellIs" priority="11" dxfId="78" operator="equal" stopIfTrue="1">
      <formula>"O K"</formula>
    </cfRule>
  </conditionalFormatting>
  <conditionalFormatting sqref="P54">
    <cfRule type="cellIs" priority="10" dxfId="76" operator="notEqual" stopIfTrue="1">
      <formula>"O K"</formula>
    </cfRule>
  </conditionalFormatting>
  <conditionalFormatting sqref="P54:Q54">
    <cfRule type="cellIs" priority="9" dxfId="78" operator="equal" stopIfTrue="1">
      <formula>"O K"</formula>
    </cfRule>
  </conditionalFormatting>
  <conditionalFormatting sqref="P55">
    <cfRule type="cellIs" priority="8" dxfId="76" operator="notEqual" stopIfTrue="1">
      <formula>"O K"</formula>
    </cfRule>
  </conditionalFormatting>
  <conditionalFormatting sqref="P55:Q55">
    <cfRule type="cellIs" priority="7" dxfId="78" operator="equal" stopIfTrue="1">
      <formula>"O K"</formula>
    </cfRule>
  </conditionalFormatting>
  <conditionalFormatting sqref="P114:P115">
    <cfRule type="cellIs" priority="6" dxfId="76" operator="notEqual" stopIfTrue="1">
      <formula>"O K"</formula>
    </cfRule>
  </conditionalFormatting>
  <conditionalFormatting sqref="P114:Q115">
    <cfRule type="cellIs" priority="5" dxfId="78" operator="equal" stopIfTrue="1">
      <formula>"O K"</formula>
    </cfRule>
  </conditionalFormatting>
  <conditionalFormatting sqref="E2:H2">
    <cfRule type="cellIs" priority="3" dxfId="77" operator="equal">
      <formula>"отчетено НЕРАВНЕНИЕ в таблица 'Status'!"</formula>
    </cfRule>
    <cfRule type="cellIs" priority="4" dxfId="80" operator="equal">
      <formula>0</formula>
    </cfRule>
  </conditionalFormatting>
  <conditionalFormatting sqref="J2:K2">
    <cfRule type="cellIs" priority="2" dxfId="77" operator="notEqual">
      <formula>0</formula>
    </cfRule>
  </conditionalFormatting>
  <conditionalFormatting sqref="M2:N2">
    <cfRule type="cellIs" priority="1" dxfId="77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Iliana Stefanova Necheva</cp:lastModifiedBy>
  <dcterms:created xsi:type="dcterms:W3CDTF">2020-01-13T14:17:09Z</dcterms:created>
  <dcterms:modified xsi:type="dcterms:W3CDTF">2022-11-03T14:35:37Z</dcterms:modified>
  <cp:category/>
  <cp:version/>
  <cp:contentType/>
  <cp:contentStatus/>
</cp:coreProperties>
</file>